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كهرباء - طاقة\"/>
    </mc:Choice>
  </mc:AlternateContent>
  <xr:revisionPtr revIDLastSave="0" documentId="13_ncr:1_{32858BCC-73E6-49BC-B7B9-9F8DAD2EAA7A}" xr6:coauthVersionLast="47" xr6:coauthVersionMax="47" xr10:uidLastSave="{00000000-0000-0000-0000-000000000000}"/>
  <bookViews>
    <workbookView xWindow="-108" yWindow="-108" windowWidth="23256" windowHeight="12456" tabRatio="231" xr2:uid="{788E3534-4A3D-4536-92CC-D971EFE9D0F2}"/>
  </bookViews>
  <sheets>
    <sheet name="Solar PV to Water Heater Calc.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16" i="1" l="1"/>
  <c r="C15" i="1"/>
  <c r="C22" i="1" s="1"/>
  <c r="B6" i="1"/>
  <c r="B16" i="1"/>
  <c r="B15" i="1"/>
  <c r="A24" i="1"/>
  <c r="B18" i="1" l="1"/>
  <c r="B22" i="1" s="1"/>
  <c r="G8" i="1" s="1"/>
  <c r="D4" i="1"/>
  <c r="D5" i="1"/>
  <c r="A20" i="1"/>
  <c r="D10" i="1"/>
  <c r="B14" i="1"/>
  <c r="C19" i="1" l="1"/>
  <c r="B20" i="1" s="1"/>
  <c r="C23" i="1"/>
  <c r="D8" i="1"/>
  <c r="F11" i="1"/>
  <c r="F8" i="1"/>
  <c r="G5" i="1" l="1"/>
  <c r="D13" i="1"/>
  <c r="F5" i="1"/>
  <c r="D11" i="1"/>
  <c r="G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Youssef T. Saab</author>
  </authors>
  <commentList>
    <comment ref="B4" authorId="0" shapeId="0" xr:uid="{2E9E4727-B00D-4BF6-8B22-F9212AA65484}">
      <text>
        <r>
          <rPr>
            <b/>
            <sz val="9"/>
            <color indexed="81"/>
            <rFont val="Tahoma"/>
            <family val="2"/>
          </rPr>
          <t>Element's volt</t>
        </r>
      </text>
    </comment>
    <comment ref="B5" authorId="0" shapeId="0" xr:uid="{81EC536B-28EA-4072-94F6-6BA713FF29E3}">
      <text>
        <r>
          <rPr>
            <b/>
            <sz val="9"/>
            <color indexed="81"/>
            <rFont val="Tahoma"/>
            <family val="2"/>
          </rPr>
          <t>Element's watts</t>
        </r>
      </text>
    </comment>
    <comment ref="D5" authorId="0" shapeId="0" xr:uid="{93BE3510-21A6-4BB6-AB06-5BDC1E3811F0}">
      <text>
        <r>
          <rPr>
            <b/>
            <sz val="9"/>
            <color indexed="81"/>
            <rFont val="Tahoma"/>
            <family val="2"/>
          </rPr>
          <t>Element's watts</t>
        </r>
      </text>
    </comment>
    <comment ref="F5" authorId="0" shapeId="0" xr:uid="{A61E004D-48FB-46CD-8057-207ABA5D1046}">
      <text>
        <r>
          <rPr>
            <b/>
            <sz val="9"/>
            <color indexed="81"/>
            <rFont val="Tahoma"/>
            <family val="2"/>
          </rPr>
          <t xml:space="preserve">   Real panel's watts + safety   </t>
        </r>
      </text>
    </comment>
    <comment ref="B6" authorId="0" shapeId="0" xr:uid="{2AF130E8-49A3-43D1-B1F6-244AA27DA3FA}">
      <text>
        <r>
          <rPr>
            <b/>
            <sz val="9"/>
            <color indexed="81"/>
            <rFont val="Tahoma"/>
            <family val="2"/>
          </rPr>
          <t>Element's ohms</t>
        </r>
      </text>
    </comment>
    <comment ref="D8" authorId="0" shapeId="0" xr:uid="{2C58C257-5FF6-4988-ABB9-A091D08246F2}">
      <text>
        <r>
          <rPr>
            <b/>
            <sz val="9"/>
            <color indexed="81"/>
            <rFont val="Tahoma"/>
            <family val="2"/>
          </rPr>
          <t>Element's ohms</t>
        </r>
      </text>
    </comment>
    <comment ref="F8" authorId="0" shapeId="0" xr:uid="{2DE13CB5-C23F-4EF2-B86D-00D257024E94}">
      <text>
        <r>
          <rPr>
            <b/>
            <sz val="9"/>
            <color indexed="81"/>
            <rFont val="Tahoma"/>
            <family val="2"/>
          </rPr>
          <t xml:space="preserve">   Panel's ohms   </t>
        </r>
      </text>
    </comment>
    <comment ref="B9" authorId="0" shapeId="0" xr:uid="{44E0F20E-CE71-48CD-A503-340B1DD66A46}">
      <text>
        <r>
          <rPr>
            <b/>
            <sz val="9"/>
            <color indexed="81"/>
            <rFont val="Tahoma"/>
            <family val="2"/>
          </rPr>
          <t>Vmpp value</t>
        </r>
      </text>
    </comment>
    <comment ref="B10" authorId="0" shapeId="0" xr:uid="{A15E4EDB-4101-4CDC-BB91-5D0817800260}">
      <text>
        <r>
          <rPr>
            <b/>
            <sz val="9"/>
            <color indexed="81"/>
            <rFont val="Tahoma"/>
            <family val="2"/>
          </rPr>
          <t>Impp value</t>
        </r>
      </text>
    </comment>
    <comment ref="B11" authorId="0" shapeId="0" xr:uid="{F164C7EC-A643-4A4C-963B-27269509E8C7}">
      <text>
        <r>
          <rPr>
            <b/>
            <sz val="9"/>
            <color indexed="81"/>
            <rFont val="Tahoma"/>
            <family val="2"/>
          </rPr>
          <t>Number of panels in series</t>
        </r>
      </text>
    </comment>
    <comment ref="D11" authorId="0" shapeId="0" xr:uid="{D8351560-3E91-4A1A-8C2A-EBDFE4FD6E76}">
      <text>
        <r>
          <rPr>
            <b/>
            <sz val="9"/>
            <color indexed="81"/>
            <rFont val="Tahoma"/>
            <family val="2"/>
          </rPr>
          <t>Real panel's ohms + safety</t>
        </r>
      </text>
    </comment>
    <comment ref="F11" authorId="0" shapeId="0" xr:uid="{B94EB3CE-AA50-4F1E-A55C-7BF73565CB36}">
      <text>
        <r>
          <rPr>
            <b/>
            <sz val="9"/>
            <color indexed="81"/>
            <rFont val="Tahoma"/>
            <family val="2"/>
          </rPr>
          <t>Element's ohme</t>
        </r>
      </text>
    </comment>
    <comment ref="B12" authorId="0" shapeId="0" xr:uid="{15FC0C7C-1FE1-41F2-942A-6BBE1EF627D4}">
      <text>
        <r>
          <rPr>
            <b/>
            <sz val="9"/>
            <color indexed="81"/>
            <rFont val="Tahoma"/>
            <family val="2"/>
          </rPr>
          <t>Number of series</t>
        </r>
      </text>
    </comment>
    <comment ref="B19" authorId="0" shapeId="0" xr:uid="{1032E7EE-43F6-4065-8732-CBFD1AB49A0C}">
      <text>
        <r>
          <rPr>
            <b/>
            <sz val="9"/>
            <color indexed="81"/>
            <rFont val="Tahoma"/>
            <family val="2"/>
          </rPr>
          <t>Recommended percentage: 25% (Safety)</t>
        </r>
      </text>
    </comment>
    <comment ref="B23" authorId="0" shapeId="0" xr:uid="{FD9BF94B-62B7-4F8F-9BA4-3C1B3D33613F}">
      <text>
        <r>
          <rPr>
            <b/>
            <sz val="9"/>
            <color indexed="81"/>
            <rFont val="Tahoma"/>
            <family val="2"/>
          </rPr>
          <t>Recommended percentage: 33% (Safety)</t>
        </r>
      </text>
    </comment>
  </commentList>
</comments>
</file>

<file path=xl/sharedStrings.xml><?xml version="1.0" encoding="utf-8"?>
<sst xmlns="http://schemas.openxmlformats.org/spreadsheetml/2006/main" count="24" uniqueCount="21">
  <si>
    <t>&gt;=</t>
  </si>
  <si>
    <t>&amp;</t>
  </si>
  <si>
    <t>Add a percentage of safety:</t>
  </si>
  <si>
    <t>Total number of panels:</t>
  </si>
  <si>
    <t>Total power of panels:</t>
  </si>
  <si>
    <t>MPP resistance of panels:</t>
  </si>
  <si>
    <t>Solar Panel's Data</t>
  </si>
  <si>
    <r>
      <t xml:space="preserve">Enter Solar Panel's Vmpp </t>
    </r>
    <r>
      <rPr>
        <sz val="7"/>
        <rFont val="Calibri"/>
        <family val="2"/>
        <scheme val="minor"/>
      </rPr>
      <t>"</t>
    </r>
    <r>
      <rPr>
        <sz val="9"/>
        <rFont val="Calibri"/>
        <family val="2"/>
        <scheme val="minor"/>
      </rPr>
      <t>w</t>
    </r>
    <r>
      <rPr>
        <sz val="7"/>
        <rFont val="Calibri"/>
        <family val="2"/>
        <scheme val="minor"/>
      </rPr>
      <t>ritten on panel label"</t>
    </r>
    <r>
      <rPr>
        <sz val="9"/>
        <rFont val="Calibri"/>
        <family val="2"/>
        <scheme val="minor"/>
      </rPr>
      <t>:</t>
    </r>
  </si>
  <si>
    <r>
      <t xml:space="preserve">Enter Solar Panel's Impp </t>
    </r>
    <r>
      <rPr>
        <sz val="7"/>
        <rFont val="Calibri"/>
        <family val="2"/>
        <scheme val="minor"/>
      </rPr>
      <t>"written on panel label"</t>
    </r>
    <r>
      <rPr>
        <sz val="9"/>
        <rFont val="Calibri"/>
        <family val="2"/>
        <scheme val="minor"/>
      </rPr>
      <t>:</t>
    </r>
  </si>
  <si>
    <t>Solar PV to (Regular AC Water Heater Resistance) Calculator</t>
  </si>
  <si>
    <t>Water Heater Element's Data</t>
  </si>
  <si>
    <t>...Three conditions to be met…</t>
  </si>
  <si>
    <t>2. Element's ohms should be greater than or equal to panel's ohms</t>
  </si>
  <si>
    <t>Enter number of panels in series:</t>
  </si>
  <si>
    <t>Enter element's volts:</t>
  </si>
  <si>
    <t>Enter element's watts:</t>
  </si>
  <si>
    <t>Element's ohms:</t>
  </si>
  <si>
    <t>Total Vmpp of panels:</t>
  </si>
  <si>
    <t>Total Impp of panels:</t>
  </si>
  <si>
    <t>Enter number of series:</t>
  </si>
  <si>
    <t>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</si>
</sst>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#\ &quot;Panel (s)&quot;"/>
    <numFmt numFmtId="165" formatCode="#\ &quot;Series&quot;"/>
    <numFmt numFmtId="166" formatCode="#.###&quot; Amps&quot;"/>
    <numFmt numFmtId="167" formatCode="#.###&quot; Ohms&quot;"/>
    <numFmt numFmtId="168" formatCode="#.###&quot; Watts&quot;"/>
    <numFmt numFmtId="169" formatCode="&quot;Plus &quot;#%&quot; safety&quot;"/>
    <numFmt numFmtId="170" formatCode="#&quot; Panel (s)&quot;"/>
    <numFmt numFmtId="171" formatCode="#&quot; Watts&quot;"/>
    <numFmt numFmtId="172" formatCode="&quot;Element's watts should be greater than or equal to total panel's watts = (real panel's watts + &quot;#%&quot; safety)&quot;"/>
    <numFmt numFmtId="173" formatCode="#.##&quot; Watts&quot;"/>
    <numFmt numFmtId="174" formatCode="#.##&quot; Volts&quot;"/>
    <numFmt numFmtId="175" formatCode="#.##&quot; Ohms&quot;"/>
    <numFmt numFmtId="176" formatCode="#&quot; Volts&quot;"/>
    <numFmt numFmtId="177" formatCode="&quot;1. Element's watts should be greater than or equal to total panel's watts = (real panel's watts + &quot;#%&quot; safety)&quot;"/>
    <numFmt numFmtId="178" formatCode="0.00\ &quot;Volts&quot;"/>
    <numFmt numFmtId="179" formatCode="0.00\ &quot;Amps&quot;"/>
    <numFmt numFmtId="180" formatCode="&quot;Element's Watt: &quot;#&quot; Watts&quot;"/>
    <numFmt numFmtId="181" formatCode="&quot;3. Total panel's ohms (real panel's ohms + &quot;#%&quot; safety) should be greater than Element's ohms&quot;"/>
    <numFmt numFmtId="182" formatCode="&quot;Total power of panels + &quot;#%&quot; of safety:&quot;"/>
    <numFmt numFmtId="183" formatCode="&quot;MPP resistance of panels + &quot;#%&quot; of safety:&quot;"/>
    <numFmt numFmtId="184" formatCode="&quot;Element's Ohm: &quot;#.###&quot; Ohms&quot;"/>
    <numFmt numFmtId="185" formatCode="&quot;Panel's Watt + Safety: &quot;#.###&quot; Watts&quot;"/>
    <numFmt numFmtId="186" formatCode="&quot;Total panel's ohms + Safety: &quot;#.###&quot; Ohms&quot;"/>
    <numFmt numFmtId="187" formatCode="&quot;Element's ohme: &quot;#.###&quot; Ohms&quot;"/>
    <numFmt numFmtId="188" formatCode="&quot;Panel's Ohm: &quot;#.###&quot; Ohms&quot;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u/>
      <sz val="8"/>
      <name val="Calibri"/>
      <family val="2"/>
      <scheme val="minor"/>
    </font>
    <font>
      <sz val="8"/>
      <name val="Arial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64"/>
      <color theme="1" tint="0.3499862666707357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b/>
      <sz val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/>
      <diagonal/>
    </border>
    <border>
      <left/>
      <right style="thick">
        <color theme="0" tint="-0.499984740745262"/>
      </right>
      <top/>
      <bottom/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 style="medium">
        <color theme="0" tint="-0.499984740745262"/>
      </left>
      <right style="hair">
        <color auto="1"/>
      </right>
      <top style="medium">
        <color theme="0" tint="-0.499984740745262"/>
      </top>
      <bottom style="hair">
        <color auto="1"/>
      </bottom>
      <diagonal/>
    </border>
    <border>
      <left style="hair">
        <color auto="1"/>
      </left>
      <right style="medium">
        <color theme="0" tint="-0.499984740745262"/>
      </right>
      <top style="medium">
        <color theme="0" tint="-0.499984740745262"/>
      </top>
      <bottom style="hair">
        <color auto="1"/>
      </bottom>
      <diagonal/>
    </border>
    <border>
      <left style="medium">
        <color theme="0" tint="-0.499984740745262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theme="0" tint="-0.499984740745262"/>
      </right>
      <top style="hair">
        <color auto="1"/>
      </top>
      <bottom style="hair">
        <color auto="1"/>
      </bottom>
      <diagonal/>
    </border>
    <border>
      <left style="medium">
        <color theme="0" tint="-0.499984740745262"/>
      </left>
      <right style="hair">
        <color auto="1"/>
      </right>
      <top style="hair">
        <color auto="1"/>
      </top>
      <bottom style="medium">
        <color theme="0" tint="-0.499984740745262"/>
      </bottom>
      <diagonal/>
    </border>
    <border>
      <left style="hair">
        <color auto="1"/>
      </left>
      <right style="medium">
        <color theme="0" tint="-0.499984740745262"/>
      </right>
      <top style="hair">
        <color auto="1"/>
      </top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hair">
        <color auto="1"/>
      </bottom>
      <diagonal/>
    </border>
    <border>
      <left/>
      <right/>
      <top style="thick">
        <color theme="1" tint="0.499984740745262"/>
      </top>
      <bottom style="hair">
        <color auto="1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hair">
        <color auto="1"/>
      </bottom>
      <diagonal/>
    </border>
    <border>
      <left style="thick">
        <color theme="1" tint="0.499984740745262"/>
      </left>
      <right/>
      <top style="hair">
        <color auto="1"/>
      </top>
      <bottom style="hair">
        <color auto="1"/>
      </bottom>
      <diagonal/>
    </border>
    <border>
      <left/>
      <right style="thick">
        <color theme="1" tint="0.499984740745262"/>
      </right>
      <top style="hair">
        <color auto="1"/>
      </top>
      <bottom style="hair">
        <color auto="1"/>
      </bottom>
      <diagonal/>
    </border>
    <border>
      <left style="thick">
        <color theme="1" tint="0.499984740745262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theme="1" tint="0.499984740745262"/>
      </right>
      <top style="hair">
        <color auto="1"/>
      </top>
      <bottom/>
      <diagonal/>
    </border>
    <border>
      <left style="thick">
        <color theme="1" tint="0.499984740745262"/>
      </left>
      <right style="hair">
        <color auto="1"/>
      </right>
      <top style="hair">
        <color auto="1"/>
      </top>
      <bottom style="thick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theme="1" tint="0.499984740745262"/>
      </bottom>
      <diagonal/>
    </border>
    <border>
      <left style="hair">
        <color auto="1"/>
      </left>
      <right style="thick">
        <color theme="1" tint="0.499984740745262"/>
      </right>
      <top style="hair">
        <color auto="1"/>
      </top>
      <bottom style="thick">
        <color theme="1" tint="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4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1" applyFont="1" applyBorder="1" applyAlignment="1" applyProtection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11" fillId="2" borderId="13" xfId="0" applyFont="1" applyFill="1" applyBorder="1" applyAlignment="1">
      <alignment horizontal="left" vertical="center" indent="1"/>
    </xf>
    <xf numFmtId="176" fontId="12" fillId="0" borderId="14" xfId="0" applyNumberFormat="1" applyFont="1" applyBorder="1" applyAlignment="1" applyProtection="1">
      <alignment horizontal="left" vertical="center"/>
      <protection locked="0"/>
    </xf>
    <xf numFmtId="171" fontId="12" fillId="0" borderId="14" xfId="0" applyNumberFormat="1" applyFont="1" applyBorder="1" applyAlignment="1" applyProtection="1">
      <alignment horizontal="left" vertical="center"/>
      <protection locked="0"/>
    </xf>
    <xf numFmtId="0" fontId="11" fillId="2" borderId="15" xfId="0" applyFont="1" applyFill="1" applyBorder="1" applyAlignment="1">
      <alignment horizontal="left" vertical="center" indent="1"/>
    </xf>
    <xf numFmtId="167" fontId="11" fillId="2" borderId="16" xfId="0" applyNumberFormat="1" applyFont="1" applyFill="1" applyBorder="1" applyAlignment="1">
      <alignment horizontal="left" vertical="center"/>
    </xf>
    <xf numFmtId="164" fontId="12" fillId="0" borderId="14" xfId="0" applyNumberFormat="1" applyFont="1" applyBorder="1" applyAlignment="1" applyProtection="1">
      <alignment horizontal="left" vertical="center"/>
      <protection locked="0"/>
    </xf>
    <xf numFmtId="165" fontId="12" fillId="0" borderId="14" xfId="0" applyNumberFormat="1" applyFont="1" applyBorder="1" applyAlignment="1" applyProtection="1">
      <alignment horizontal="left" vertical="center"/>
      <protection locked="0"/>
    </xf>
    <xf numFmtId="170" fontId="11" fillId="2" borderId="14" xfId="0" applyNumberFormat="1" applyFont="1" applyFill="1" applyBorder="1" applyAlignment="1">
      <alignment horizontal="left" vertical="center"/>
    </xf>
    <xf numFmtId="174" fontId="11" fillId="2" borderId="14" xfId="0" applyNumberFormat="1" applyFont="1" applyFill="1" applyBorder="1" applyAlignment="1">
      <alignment horizontal="left" vertical="center"/>
    </xf>
    <xf numFmtId="166" fontId="11" fillId="2" borderId="14" xfId="0" applyNumberFormat="1" applyFont="1" applyFill="1" applyBorder="1" applyAlignment="1">
      <alignment horizontal="left" vertical="center"/>
    </xf>
    <xf numFmtId="173" fontId="11" fillId="2" borderId="14" xfId="0" applyNumberFormat="1" applyFont="1" applyFill="1" applyBorder="1" applyAlignment="1">
      <alignment horizontal="left" vertical="center"/>
    </xf>
    <xf numFmtId="9" fontId="13" fillId="0" borderId="14" xfId="0" applyNumberFormat="1" applyFont="1" applyBorder="1" applyAlignment="1" applyProtection="1">
      <alignment horizontal="left" vertical="center"/>
      <protection locked="0"/>
    </xf>
    <xf numFmtId="168" fontId="11" fillId="2" borderId="14" xfId="0" applyNumberFormat="1" applyFont="1" applyFill="1" applyBorder="1" applyAlignment="1">
      <alignment horizontal="left" vertical="center"/>
    </xf>
    <xf numFmtId="175" fontId="11" fillId="2" borderId="14" xfId="0" applyNumberFormat="1" applyFont="1" applyFill="1" applyBorder="1" applyAlignment="1">
      <alignment horizontal="left" vertical="center"/>
    </xf>
    <xf numFmtId="175" fontId="11" fillId="2" borderId="16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178" fontId="12" fillId="0" borderId="14" xfId="0" applyNumberFormat="1" applyFont="1" applyBorder="1" applyAlignment="1" applyProtection="1">
      <alignment horizontal="left" vertical="center"/>
      <protection locked="0"/>
    </xf>
    <xf numFmtId="179" fontId="12" fillId="0" borderId="14" xfId="0" applyNumberFormat="1" applyFont="1" applyBorder="1" applyAlignment="1" applyProtection="1">
      <alignment horizontal="left" vertical="center"/>
      <protection locked="0"/>
    </xf>
    <xf numFmtId="0" fontId="18" fillId="2" borderId="26" xfId="0" applyFont="1" applyFill="1" applyBorder="1" applyAlignment="1">
      <alignment horizontal="center" vertical="center"/>
    </xf>
    <xf numFmtId="180" fontId="19" fillId="2" borderId="25" xfId="0" applyNumberFormat="1" applyFont="1" applyFill="1" applyBorder="1" applyAlignment="1">
      <alignment horizontal="center" vertical="center" shrinkToFit="1"/>
    </xf>
    <xf numFmtId="182" fontId="11" fillId="2" borderId="13" xfId="0" applyNumberFormat="1" applyFont="1" applyFill="1" applyBorder="1" applyAlignment="1">
      <alignment horizontal="left" vertical="center" indent="1"/>
    </xf>
    <xf numFmtId="183" fontId="11" fillId="2" borderId="15" xfId="0" applyNumberFormat="1" applyFont="1" applyFill="1" applyBorder="1" applyAlignment="1">
      <alignment horizontal="left" vertical="center" indent="1"/>
    </xf>
    <xf numFmtId="0" fontId="16" fillId="3" borderId="28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184" fontId="19" fillId="2" borderId="25" xfId="0" applyNumberFormat="1" applyFont="1" applyFill="1" applyBorder="1" applyAlignment="1">
      <alignment horizontal="center" vertical="center" shrinkToFit="1"/>
    </xf>
    <xf numFmtId="185" fontId="19" fillId="2" borderId="1" xfId="0" applyNumberFormat="1" applyFont="1" applyFill="1" applyBorder="1" applyAlignment="1">
      <alignment horizontal="center" vertical="center" shrinkToFit="1"/>
    </xf>
    <xf numFmtId="186" fontId="19" fillId="3" borderId="27" xfId="0" applyNumberFormat="1" applyFont="1" applyFill="1" applyBorder="1" applyAlignment="1">
      <alignment horizontal="center" vertical="center" shrinkToFit="1"/>
    </xf>
    <xf numFmtId="187" fontId="19" fillId="3" borderId="28" xfId="0" applyNumberFormat="1" applyFont="1" applyFill="1" applyBorder="1" applyAlignment="1">
      <alignment horizontal="center" vertical="center" shrinkToFit="1"/>
    </xf>
    <xf numFmtId="188" fontId="19" fillId="2" borderId="1" xfId="0" applyNumberFormat="1" applyFont="1" applyFill="1" applyBorder="1" applyAlignment="1">
      <alignment horizontal="center" vertical="center" shrinkToFit="1"/>
    </xf>
    <xf numFmtId="169" fontId="3" fillId="2" borderId="13" xfId="0" applyNumberFormat="1" applyFont="1" applyFill="1" applyBorder="1" applyAlignment="1">
      <alignment horizontal="center" vertical="center"/>
    </xf>
    <xf numFmtId="169" fontId="3" fillId="2" borderId="14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172" fontId="17" fillId="2" borderId="20" xfId="0" applyNumberFormat="1" applyFont="1" applyFill="1" applyBorder="1" applyAlignment="1">
      <alignment horizontal="center" vertical="center"/>
    </xf>
    <xf numFmtId="172" fontId="17" fillId="2" borderId="21" xfId="0" applyNumberFormat="1" applyFont="1" applyFill="1" applyBorder="1" applyAlignment="1">
      <alignment horizontal="center" vertical="center"/>
    </xf>
    <xf numFmtId="172" fontId="17" fillId="2" borderId="2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77" fontId="15" fillId="2" borderId="23" xfId="0" applyNumberFormat="1" applyFont="1" applyFill="1" applyBorder="1" applyAlignment="1">
      <alignment horizontal="center" vertical="center"/>
    </xf>
    <xf numFmtId="177" fontId="15" fillId="2" borderId="2" xfId="0" applyNumberFormat="1" applyFont="1" applyFill="1" applyBorder="1" applyAlignment="1">
      <alignment horizontal="center" vertical="center"/>
    </xf>
    <xf numFmtId="177" fontId="15" fillId="2" borderId="24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81" fontId="15" fillId="2" borderId="23" xfId="0" applyNumberFormat="1" applyFont="1" applyFill="1" applyBorder="1" applyAlignment="1">
      <alignment horizontal="center" vertical="center"/>
    </xf>
    <xf numFmtId="181" fontId="15" fillId="2" borderId="2" xfId="0" applyNumberFormat="1" applyFont="1" applyFill="1" applyBorder="1" applyAlignment="1">
      <alignment horizontal="center" vertical="center"/>
    </xf>
    <xf numFmtId="181" fontId="15" fillId="2" borderId="24" xfId="0" applyNumberFormat="1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</cellXfs>
  <cellStyles count="2">
    <cellStyle name="ارتباط تشعبي" xfId="1" builtinId="8"/>
    <cellStyle name="عادي" xfId="0" builtinId="0"/>
  </cellStyles>
  <dxfs count="11">
    <dxf>
      <fill>
        <patternFill>
          <bgColor theme="9" tint="0.79998168889431442"/>
        </patternFill>
      </fill>
    </dxf>
    <dxf>
      <fill>
        <patternFill patternType="mediumGray">
          <fgColor rgb="FFFF0000"/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mediumGray">
          <fgColor rgb="FFFF0000"/>
          <bgColor auto="1"/>
        </patternFill>
      </fill>
    </dxf>
    <dxf>
      <fill>
        <patternFill>
          <bgColor rgb="FFFFCCCC"/>
        </patternFill>
      </fill>
    </dxf>
    <dxf>
      <fill>
        <patternFill patternType="mediumGray">
          <fgColor rgb="FFFF0000"/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mediumGray">
          <fgColor rgb="FFFF0000"/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mediumGray">
          <fgColor rgb="FFFF0000"/>
          <bgColor auto="1"/>
        </patternFill>
      </fill>
    </dxf>
  </dxfs>
  <tableStyles count="0" defaultTableStyle="TableStyleMedium2" defaultPivotStyle="PivotStyleLight16"/>
  <colors>
    <mruColors>
      <color rgb="FFFFCCCC"/>
      <color rgb="FFCCFFCC"/>
      <color rgb="FFCCFFFF"/>
      <color rgb="FFFF6419"/>
      <color rgb="FFFF5A5A"/>
      <color rgb="FFFF0000"/>
      <color rgb="FFCCECFF"/>
      <color rgb="FFE66464"/>
      <color rgb="FFF6B0B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1511857</xdr:colOff>
      <xdr:row>17</xdr:row>
      <xdr:rowOff>58615</xdr:rowOff>
    </xdr:from>
    <xdr:to>
      <xdr:col>7</xdr:col>
      <xdr:colOff>2929</xdr:colOff>
      <xdr:row>23</xdr:row>
      <xdr:rowOff>146539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2137F11-91F9-45DB-7007-16D7431A7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6411" y="3059723"/>
          <a:ext cx="1002741" cy="1043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572F-1DCB-42BA-91C0-A9B8C45E7F79}">
  <dimension ref="A1:L55"/>
  <sheetViews>
    <sheetView showGridLines="0" showRowColHeaders="0" tabSelected="1" zoomScale="130" zoomScaleNormal="130" workbookViewId="0">
      <selection activeCell="B4" sqref="B4"/>
    </sheetView>
  </sheetViews>
  <sheetFormatPr defaultColWidth="0" defaultRowHeight="13.95" customHeight="1" zeroHeight="1" x14ac:dyDescent="0.3"/>
  <cols>
    <col min="1" max="1" width="33.77734375" style="2" customWidth="1"/>
    <col min="2" max="2" width="12.6640625" style="2" customWidth="1"/>
    <col min="3" max="3" width="0.88671875" style="2" customWidth="1"/>
    <col min="4" max="6" width="24.6640625" style="2" customWidth="1"/>
    <col min="7" max="7" width="8.6640625" style="2" customWidth="1"/>
    <col min="8" max="8" width="0.109375" style="2" customWidth="1"/>
    <col min="9" max="12" width="0" style="2" hidden="1" customWidth="1"/>
    <col min="13" max="16384" width="7.6640625" style="2" hidden="1"/>
  </cols>
  <sheetData>
    <row r="1" spans="1:7" s="1" customFormat="1" ht="40.049999999999997" customHeight="1" thickBot="1" x14ac:dyDescent="0.35">
      <c r="A1" s="46" t="s">
        <v>9</v>
      </c>
      <c r="B1" s="47"/>
      <c r="C1" s="47"/>
      <c r="D1" s="47"/>
      <c r="E1" s="47"/>
      <c r="F1" s="47"/>
      <c r="G1" s="48"/>
    </row>
    <row r="2" spans="1:7" s="1" customFormat="1" ht="4.95" customHeight="1" thickBot="1" x14ac:dyDescent="0.35">
      <c r="A2" s="23"/>
      <c r="B2" s="23"/>
      <c r="C2" s="23"/>
      <c r="D2" s="23"/>
      <c r="E2" s="23"/>
      <c r="F2" s="23"/>
      <c r="G2" s="23"/>
    </row>
    <row r="3" spans="1:7" s="1" customFormat="1" ht="13.95" customHeight="1" thickTop="1" x14ac:dyDescent="0.3">
      <c r="A3" s="49" t="s">
        <v>10</v>
      </c>
      <c r="B3" s="50"/>
      <c r="C3" s="24"/>
      <c r="D3" s="51" t="s">
        <v>11</v>
      </c>
      <c r="E3" s="52"/>
      <c r="F3" s="52"/>
      <c r="G3" s="53"/>
    </row>
    <row r="4" spans="1:7" s="1" customFormat="1" ht="13.95" customHeight="1" x14ac:dyDescent="0.3">
      <c r="A4" s="8" t="s">
        <v>14</v>
      </c>
      <c r="B4" s="9">
        <v>220</v>
      </c>
      <c r="C4" s="24"/>
      <c r="D4" s="55">
        <f>B19</f>
        <v>0.25</v>
      </c>
      <c r="E4" s="56"/>
      <c r="F4" s="56"/>
      <c r="G4" s="57"/>
    </row>
    <row r="5" spans="1:7" s="1" customFormat="1" ht="13.95" customHeight="1" x14ac:dyDescent="0.3">
      <c r="A5" s="8" t="s">
        <v>15</v>
      </c>
      <c r="B5" s="10">
        <v>3000</v>
      </c>
      <c r="C5" s="24"/>
      <c r="D5" s="29">
        <f>B5</f>
        <v>3000</v>
      </c>
      <c r="E5" s="25" t="s">
        <v>0</v>
      </c>
      <c r="F5" s="35">
        <f>B20</f>
        <v>2801.1750000000002</v>
      </c>
      <c r="G5" s="28" t="str">
        <f>IF(B5&gt;=B20, "Pass", "Failed")</f>
        <v>Pass</v>
      </c>
    </row>
    <row r="6" spans="1:7" s="1" customFormat="1" ht="13.95" customHeight="1" thickBot="1" x14ac:dyDescent="0.35">
      <c r="A6" s="11" t="s">
        <v>16</v>
      </c>
      <c r="B6" s="12">
        <f>B4*B4/B5</f>
        <v>16.133333333333333</v>
      </c>
      <c r="C6" s="24"/>
      <c r="D6" s="43" t="s">
        <v>1</v>
      </c>
      <c r="E6" s="44"/>
      <c r="F6" s="44"/>
      <c r="G6" s="45"/>
    </row>
    <row r="7" spans="1:7" s="1" customFormat="1" ht="13.95" customHeight="1" thickBot="1" x14ac:dyDescent="0.35">
      <c r="A7" s="54"/>
      <c r="B7" s="54"/>
      <c r="C7" s="24"/>
      <c r="D7" s="71" t="s">
        <v>12</v>
      </c>
      <c r="E7" s="72"/>
      <c r="F7" s="72"/>
      <c r="G7" s="73"/>
    </row>
    <row r="8" spans="1:7" ht="13.95" customHeight="1" x14ac:dyDescent="0.3">
      <c r="A8" s="49" t="s">
        <v>6</v>
      </c>
      <c r="B8" s="50"/>
      <c r="C8" s="24"/>
      <c r="D8" s="34">
        <f>B6</f>
        <v>16.133333333333333</v>
      </c>
      <c r="E8" s="25" t="s">
        <v>0</v>
      </c>
      <c r="F8" s="38">
        <f>B22</f>
        <v>12.745098039215685</v>
      </c>
      <c r="G8" s="28" t="str">
        <f>IF(B6&gt;=B22, "Pass", "Failed")</f>
        <v>Pass</v>
      </c>
    </row>
    <row r="9" spans="1:7" ht="13.95" customHeight="1" x14ac:dyDescent="0.3">
      <c r="A9" s="8" t="s">
        <v>7</v>
      </c>
      <c r="B9" s="26">
        <v>42.25</v>
      </c>
      <c r="C9" s="24"/>
      <c r="D9" s="43" t="s">
        <v>1</v>
      </c>
      <c r="E9" s="44"/>
      <c r="F9" s="44"/>
      <c r="G9" s="45"/>
    </row>
    <row r="10" spans="1:7" ht="13.95" customHeight="1" x14ac:dyDescent="0.3">
      <c r="A10" s="8" t="s">
        <v>8</v>
      </c>
      <c r="B10" s="27">
        <v>13.26</v>
      </c>
      <c r="C10" s="24"/>
      <c r="D10" s="68">
        <f>B23</f>
        <v>0.33</v>
      </c>
      <c r="E10" s="69"/>
      <c r="F10" s="69"/>
      <c r="G10" s="70"/>
    </row>
    <row r="11" spans="1:7" ht="13.95" customHeight="1" thickBot="1" x14ac:dyDescent="0.35">
      <c r="A11" s="8" t="s">
        <v>13</v>
      </c>
      <c r="B11" s="13">
        <v>4</v>
      </c>
      <c r="C11" s="24"/>
      <c r="D11" s="36">
        <f>B24</f>
        <v>16.950980392156861</v>
      </c>
      <c r="E11" s="32" t="s">
        <v>20</v>
      </c>
      <c r="F11" s="37">
        <f>B6</f>
        <v>16.133333333333333</v>
      </c>
      <c r="G11" s="33" t="str">
        <f>IF(B24&gt;B6, "Pass", "Failed")</f>
        <v>Pass</v>
      </c>
    </row>
    <row r="12" spans="1:7" ht="13.95" customHeight="1" thickTop="1" thickBot="1" x14ac:dyDescent="0.35">
      <c r="A12" s="8" t="s">
        <v>19</v>
      </c>
      <c r="B12" s="14">
        <v>1</v>
      </c>
      <c r="C12" s="24"/>
      <c r="D12" s="67"/>
      <c r="E12" s="67"/>
      <c r="F12" s="67"/>
      <c r="G12" s="67"/>
    </row>
    <row r="13" spans="1:7" ht="6" customHeight="1" thickTop="1" x14ac:dyDescent="0.3">
      <c r="A13" s="41"/>
      <c r="B13" s="42"/>
      <c r="C13" s="24"/>
      <c r="D13" s="58" t="str">
        <f>IF(AND(B5&gt;=B20, B6&gt;=B22, B24&gt;B6),"GOOD","Not Good")</f>
        <v>GOOD</v>
      </c>
      <c r="E13" s="59"/>
      <c r="F13" s="59"/>
      <c r="G13" s="60"/>
    </row>
    <row r="14" spans="1:7" ht="13.95" customHeight="1" x14ac:dyDescent="0.3">
      <c r="A14" s="8" t="s">
        <v>3</v>
      </c>
      <c r="B14" s="15">
        <f>B11*B12</f>
        <v>4</v>
      </c>
      <c r="C14" s="24"/>
      <c r="D14" s="61"/>
      <c r="E14" s="62"/>
      <c r="F14" s="62"/>
      <c r="G14" s="63"/>
    </row>
    <row r="15" spans="1:7" ht="13.95" customHeight="1" x14ac:dyDescent="0.3">
      <c r="A15" s="8" t="s">
        <v>17</v>
      </c>
      <c r="B15" s="16">
        <f>B11*B9</f>
        <v>169</v>
      </c>
      <c r="C15" s="24">
        <f>B9*B11</f>
        <v>169</v>
      </c>
      <c r="D15" s="61"/>
      <c r="E15" s="62"/>
      <c r="F15" s="62"/>
      <c r="G15" s="63"/>
    </row>
    <row r="16" spans="1:7" ht="13.95" customHeight="1" x14ac:dyDescent="0.3">
      <c r="A16" s="8" t="s">
        <v>18</v>
      </c>
      <c r="B16" s="17">
        <f>B12*B10</f>
        <v>13.26</v>
      </c>
      <c r="C16" s="24">
        <f>B10*B12</f>
        <v>13.26</v>
      </c>
      <c r="D16" s="61"/>
      <c r="E16" s="62"/>
      <c r="F16" s="62"/>
      <c r="G16" s="63"/>
    </row>
    <row r="17" spans="1:7" ht="6" customHeight="1" x14ac:dyDescent="0.3">
      <c r="A17" s="41"/>
      <c r="B17" s="42"/>
      <c r="C17" s="24"/>
      <c r="D17" s="61"/>
      <c r="E17" s="62"/>
      <c r="F17" s="62"/>
      <c r="G17" s="63"/>
    </row>
    <row r="18" spans="1:7" s="3" customFormat="1" ht="13.95" customHeight="1" x14ac:dyDescent="0.3">
      <c r="A18" s="8" t="s">
        <v>4</v>
      </c>
      <c r="B18" s="18">
        <f>B16*B15</f>
        <v>2240.94</v>
      </c>
      <c r="C18" s="24"/>
      <c r="D18" s="61"/>
      <c r="E18" s="62"/>
      <c r="F18" s="62"/>
      <c r="G18" s="63"/>
    </row>
    <row r="19" spans="1:7" s="3" customFormat="1" ht="13.95" customHeight="1" x14ac:dyDescent="0.3">
      <c r="A19" s="8" t="s">
        <v>2</v>
      </c>
      <c r="B19" s="19">
        <v>0.25</v>
      </c>
      <c r="C19" s="24">
        <f>B18*B19</f>
        <v>560.23500000000001</v>
      </c>
      <c r="D19" s="61"/>
      <c r="E19" s="62"/>
      <c r="F19" s="62"/>
      <c r="G19" s="63"/>
    </row>
    <row r="20" spans="1:7" s="3" customFormat="1" ht="13.95" customHeight="1" x14ac:dyDescent="0.3">
      <c r="A20" s="30">
        <f>B19</f>
        <v>0.25</v>
      </c>
      <c r="B20" s="20">
        <f>B18+C19</f>
        <v>2801.1750000000002</v>
      </c>
      <c r="C20" s="24"/>
      <c r="D20" s="61"/>
      <c r="E20" s="62"/>
      <c r="F20" s="62"/>
      <c r="G20" s="63"/>
    </row>
    <row r="21" spans="1:7" s="3" customFormat="1" ht="6" customHeight="1" x14ac:dyDescent="0.3">
      <c r="A21" s="39"/>
      <c r="B21" s="40"/>
      <c r="C21" s="24"/>
      <c r="D21" s="61"/>
      <c r="E21" s="62"/>
      <c r="F21" s="62"/>
      <c r="G21" s="63"/>
    </row>
    <row r="22" spans="1:7" s="3" customFormat="1" ht="13.95" customHeight="1" x14ac:dyDescent="0.3">
      <c r="A22" s="8" t="s">
        <v>5</v>
      </c>
      <c r="B22" s="21">
        <f>B15*B15/B18</f>
        <v>12.745098039215685</v>
      </c>
      <c r="C22" s="24">
        <f>C15/C16</f>
        <v>12.745098039215687</v>
      </c>
      <c r="D22" s="61"/>
      <c r="E22" s="62"/>
      <c r="F22" s="62"/>
      <c r="G22" s="63"/>
    </row>
    <row r="23" spans="1:7" s="3" customFormat="1" ht="13.95" customHeight="1" x14ac:dyDescent="0.3">
      <c r="A23" s="8" t="s">
        <v>2</v>
      </c>
      <c r="B23" s="19">
        <v>0.33</v>
      </c>
      <c r="C23" s="24">
        <f>B22*B23</f>
        <v>4.2058823529411766</v>
      </c>
      <c r="D23" s="61"/>
      <c r="E23" s="62"/>
      <c r="F23" s="62"/>
      <c r="G23" s="63"/>
    </row>
    <row r="24" spans="1:7" s="3" customFormat="1" ht="13.95" customHeight="1" thickBot="1" x14ac:dyDescent="0.35">
      <c r="A24" s="31">
        <f>B23</f>
        <v>0.33</v>
      </c>
      <c r="B24" s="22">
        <f>B22+C23</f>
        <v>16.950980392156861</v>
      </c>
      <c r="C24" s="24"/>
      <c r="D24" s="64"/>
      <c r="E24" s="65"/>
      <c r="F24" s="65"/>
      <c r="G24" s="66"/>
    </row>
    <row r="25" spans="1:7" ht="13.95" hidden="1" customHeight="1" x14ac:dyDescent="0.3">
      <c r="B25" s="4"/>
    </row>
    <row r="26" spans="1:7" ht="13.95" hidden="1" customHeight="1" x14ac:dyDescent="0.3">
      <c r="A26" s="5"/>
      <c r="B26" s="4"/>
    </row>
    <row r="27" spans="1:7" s="6" customFormat="1" ht="13.95" hidden="1" customHeight="1" x14ac:dyDescent="0.2">
      <c r="A27" s="5"/>
      <c r="B27" s="2"/>
      <c r="C27" s="2"/>
    </row>
    <row r="28" spans="1:7" s="6" customFormat="1" ht="13.95" hidden="1" customHeight="1" x14ac:dyDescent="0.2">
      <c r="A28" s="5"/>
      <c r="B28" s="2"/>
      <c r="C28" s="2"/>
    </row>
    <row r="29" spans="1:7" s="6" customFormat="1" ht="13.95" hidden="1" customHeight="1" x14ac:dyDescent="0.2">
      <c r="A29" s="5"/>
      <c r="B29" s="2"/>
      <c r="C29" s="2"/>
    </row>
    <row r="30" spans="1:7" s="6" customFormat="1" ht="13.95" hidden="1" customHeight="1" x14ac:dyDescent="0.2">
      <c r="A30" s="5"/>
      <c r="B30" s="2"/>
      <c r="C30" s="2"/>
    </row>
    <row r="31" spans="1:7" s="6" customFormat="1" ht="13.95" hidden="1" customHeight="1" x14ac:dyDescent="0.2">
      <c r="A31" s="5"/>
      <c r="B31" s="2"/>
      <c r="C31" s="2"/>
    </row>
    <row r="32" spans="1:7" s="6" customFormat="1" ht="13.95" hidden="1" customHeight="1" x14ac:dyDescent="0.2">
      <c r="A32" s="5"/>
      <c r="B32" s="2"/>
      <c r="C32" s="2"/>
    </row>
    <row r="33" spans="1:7" s="6" customFormat="1" ht="13.95" hidden="1" customHeight="1" x14ac:dyDescent="0.2">
      <c r="A33" s="5"/>
      <c r="B33" s="2"/>
      <c r="C33" s="2"/>
    </row>
    <row r="34" spans="1:7" s="6" customFormat="1" ht="13.95" hidden="1" customHeight="1" x14ac:dyDescent="0.2">
      <c r="A34" s="5"/>
      <c r="B34" s="2"/>
      <c r="C34" s="2"/>
    </row>
    <row r="35" spans="1:7" s="6" customFormat="1" ht="13.95" hidden="1" customHeight="1" x14ac:dyDescent="0.2">
      <c r="A35" s="5"/>
      <c r="B35" s="2"/>
      <c r="C35" s="2"/>
      <c r="D35" s="2"/>
      <c r="E35" s="2"/>
      <c r="F35" s="2"/>
      <c r="G35" s="2"/>
    </row>
    <row r="36" spans="1:7" s="6" customFormat="1" ht="13.95" hidden="1" customHeight="1" x14ac:dyDescent="0.2">
      <c r="A36" s="5"/>
      <c r="B36" s="2"/>
      <c r="C36" s="2"/>
      <c r="D36" s="2"/>
      <c r="E36" s="2"/>
      <c r="F36" s="2"/>
      <c r="G36" s="2"/>
    </row>
    <row r="37" spans="1:7" s="6" customFormat="1" ht="13.95" hidden="1" customHeight="1" x14ac:dyDescent="0.2">
      <c r="A37" s="5"/>
      <c r="B37" s="2"/>
      <c r="C37" s="2"/>
      <c r="D37" s="2"/>
      <c r="E37" s="2"/>
      <c r="F37" s="2"/>
      <c r="G37" s="2"/>
    </row>
    <row r="38" spans="1:7" s="6" customFormat="1" ht="13.95" hidden="1" customHeight="1" x14ac:dyDescent="0.2">
      <c r="A38" s="5"/>
      <c r="B38" s="2"/>
      <c r="C38" s="2"/>
      <c r="D38" s="2"/>
      <c r="E38" s="2"/>
      <c r="F38" s="2"/>
      <c r="G38" s="2"/>
    </row>
    <row r="39" spans="1:7" s="6" customFormat="1" ht="13.95" hidden="1" customHeight="1" x14ac:dyDescent="0.2">
      <c r="A39" s="5"/>
      <c r="B39" s="2"/>
      <c r="C39" s="2"/>
      <c r="D39" s="2"/>
      <c r="E39" s="2"/>
      <c r="F39" s="2"/>
      <c r="G39" s="2"/>
    </row>
    <row r="40" spans="1:7" s="6" customFormat="1" ht="13.95" hidden="1" customHeight="1" x14ac:dyDescent="0.2">
      <c r="A40" s="5"/>
      <c r="B40" s="2"/>
      <c r="C40" s="2"/>
      <c r="D40" s="2"/>
      <c r="E40" s="2"/>
      <c r="F40" s="2"/>
      <c r="G40" s="2"/>
    </row>
    <row r="41" spans="1:7" s="6" customFormat="1" ht="13.95" hidden="1" customHeight="1" x14ac:dyDescent="0.2">
      <c r="A41" s="5"/>
      <c r="B41" s="2"/>
      <c r="C41" s="2"/>
      <c r="D41" s="2"/>
      <c r="E41" s="2"/>
      <c r="F41" s="2"/>
      <c r="G41" s="2"/>
    </row>
    <row r="42" spans="1:7" s="6" customFormat="1" ht="13.95" hidden="1" customHeight="1" x14ac:dyDescent="0.2">
      <c r="A42" s="5"/>
      <c r="B42" s="2"/>
      <c r="C42" s="2"/>
      <c r="D42" s="2"/>
      <c r="E42" s="2"/>
      <c r="F42" s="2"/>
      <c r="G42" s="2"/>
    </row>
    <row r="43" spans="1:7" ht="13.95" hidden="1" customHeight="1" x14ac:dyDescent="0.3">
      <c r="A43" s="5"/>
    </row>
    <row r="44" spans="1:7" ht="13.95" hidden="1" customHeight="1" x14ac:dyDescent="0.3">
      <c r="A44" s="5"/>
    </row>
    <row r="45" spans="1:7" ht="13.95" hidden="1" customHeight="1" x14ac:dyDescent="0.3">
      <c r="A45" s="5"/>
    </row>
    <row r="46" spans="1:7" ht="13.95" hidden="1" customHeight="1" x14ac:dyDescent="0.3">
      <c r="A46" s="5"/>
    </row>
    <row r="47" spans="1:7" ht="13.95" hidden="1" customHeight="1" x14ac:dyDescent="0.3">
      <c r="A47" s="5"/>
    </row>
    <row r="48" spans="1:7" ht="13.95" hidden="1" customHeight="1" x14ac:dyDescent="0.3">
      <c r="A48" s="5"/>
    </row>
    <row r="49" spans="1:1" ht="13.95" hidden="1" customHeight="1" x14ac:dyDescent="0.3">
      <c r="A49" s="5"/>
    </row>
    <row r="51" spans="1:1" ht="13.95" hidden="1" customHeight="1" x14ac:dyDescent="0.3">
      <c r="A51" s="5"/>
    </row>
    <row r="52" spans="1:1" ht="13.95" hidden="1" customHeight="1" x14ac:dyDescent="0.3">
      <c r="A52" s="5"/>
    </row>
    <row r="55" spans="1:1" ht="13.95" hidden="1" customHeight="1" x14ac:dyDescent="0.3">
      <c r="A55" s="7"/>
    </row>
  </sheetData>
  <sheetProtection algorithmName="SHA-512" hashValue="8gqOSN4lzEd7Jn4HetbhQlwqHSTMrFXITEczusazREvNuPrd+Qw8fzzebcsRA7YF+sZuaD56TETCiTqUXN0sUA==" saltValue="fYqcYo4mM4M4t3GP2ibPbA==" spinCount="100000" sheet="1" selectLockedCells="1"/>
  <mergeCells count="15">
    <mergeCell ref="A21:B21"/>
    <mergeCell ref="A13:B13"/>
    <mergeCell ref="A17:B17"/>
    <mergeCell ref="D9:G9"/>
    <mergeCell ref="A1:G1"/>
    <mergeCell ref="A8:B8"/>
    <mergeCell ref="D3:G3"/>
    <mergeCell ref="D6:G6"/>
    <mergeCell ref="A3:B3"/>
    <mergeCell ref="A7:B7"/>
    <mergeCell ref="D4:G4"/>
    <mergeCell ref="D13:G24"/>
    <mergeCell ref="D12:G12"/>
    <mergeCell ref="D10:G10"/>
    <mergeCell ref="D7:G7"/>
  </mergeCells>
  <conditionalFormatting sqref="D13">
    <cfRule type="cellIs" dxfId="10" priority="17" operator="equal">
      <formula>"Not Good"</formula>
    </cfRule>
    <cfRule type="cellIs" dxfId="9" priority="18" operator="equal">
      <formula>"Good"</formula>
    </cfRule>
  </conditionalFormatting>
  <conditionalFormatting sqref="D5:F5">
    <cfRule type="expression" dxfId="8" priority="8">
      <formula>$B$5&gt;=$B$20</formula>
    </cfRule>
    <cfRule type="expression" dxfId="7" priority="9">
      <formula>$B$5&lt;$B$20</formula>
    </cfRule>
  </conditionalFormatting>
  <conditionalFormatting sqref="D8:F8">
    <cfRule type="expression" dxfId="6" priority="6">
      <formula>$B$6&gt;=$B$22</formula>
    </cfRule>
    <cfRule type="expression" dxfId="5" priority="7">
      <formula>$B$22&gt;$B$6</formula>
    </cfRule>
  </conditionalFormatting>
  <conditionalFormatting sqref="D11:G11">
    <cfRule type="expression" dxfId="4" priority="1">
      <formula>$B$24&lt;$B$6</formula>
    </cfRule>
  </conditionalFormatting>
  <conditionalFormatting sqref="G5">
    <cfRule type="cellIs" dxfId="3" priority="25" operator="equal">
      <formula>"Failed"</formula>
    </cfRule>
    <cfRule type="cellIs" dxfId="2" priority="26" operator="equal">
      <formula>"Pass"</formula>
    </cfRule>
  </conditionalFormatting>
  <conditionalFormatting sqref="G8">
    <cfRule type="cellIs" dxfId="1" priority="23" operator="equal">
      <formula>"Failed"</formula>
    </cfRule>
    <cfRule type="cellIs" dxfId="0" priority="24" operator="equal">
      <formula>"Pass"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Solar PV to Water Heater Calc.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Youssef T. Saab</dc:creator>
  <cp:lastModifiedBy>Josef Saab</cp:lastModifiedBy>
  <cp:lastPrinted>2025-05-30T19:51:53Z</cp:lastPrinted>
  <dcterms:created xsi:type="dcterms:W3CDTF">2024-02-04T17:17:12Z</dcterms:created>
  <dcterms:modified xsi:type="dcterms:W3CDTF">2025-06-01T20:09:52Z</dcterms:modified>
</cp:coreProperties>
</file>