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كهرباء - طاقة\"/>
    </mc:Choice>
  </mc:AlternateContent>
  <xr:revisionPtr revIDLastSave="0" documentId="13_ncr:1_{197F73B3-B5FD-47EE-A833-4E90E7F0F7F3}" xr6:coauthVersionLast="47" xr6:coauthVersionMax="47" xr10:uidLastSave="{00000000-0000-0000-0000-000000000000}"/>
  <bookViews>
    <workbookView xWindow="-108" yWindow="-108" windowWidth="23256" windowHeight="12456" tabRatio="268" xr2:uid="{788E3534-4A3D-4536-92CC-D971EFE9D0F2}"/>
  </bookViews>
  <sheets>
    <sheet name="حاسبة طاقة الألواح إلى شمعة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2" l="1"/>
  <c r="E8" i="2" l="1"/>
  <c r="D6" i="2"/>
  <c r="C16" i="2"/>
  <c r="C15" i="2"/>
  <c r="C14" i="2"/>
  <c r="C6" i="2"/>
  <c r="G11" i="2"/>
  <c r="C18" i="2" l="1"/>
  <c r="D19" i="2" s="1"/>
  <c r="D16" i="2"/>
  <c r="D15" i="2"/>
  <c r="E10" i="2"/>
  <c r="E4" i="2"/>
  <c r="B20" i="2"/>
  <c r="B24" i="2"/>
  <c r="E5" i="2"/>
  <c r="C20" i="2" l="1"/>
  <c r="G5" i="2" s="1"/>
  <c r="C22" i="2"/>
  <c r="D22" i="2"/>
  <c r="D18" i="2"/>
  <c r="D23" i="2" l="1"/>
  <c r="G8" i="2"/>
  <c r="H11" i="2"/>
  <c r="D24" i="2"/>
  <c r="H8" i="2"/>
  <c r="D20" i="2"/>
  <c r="E13" i="2" l="1"/>
  <c r="E11" i="2"/>
  <c r="H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Youssef T. Saab</author>
  </authors>
  <commentList>
    <comment ref="C4" authorId="0" shapeId="0" xr:uid="{7AC864A7-9E8E-4621-B0E3-7184469E3FE6}">
      <text>
        <r>
          <rPr>
            <b/>
            <sz val="9"/>
            <color indexed="81"/>
            <rFont val="Tahoma"/>
            <family val="2"/>
          </rPr>
          <t>فولت الشمعة</t>
        </r>
      </text>
    </comment>
    <comment ref="C5" authorId="0" shapeId="0" xr:uid="{60FE9EA6-018D-4416-B3D1-5418AE49CF37}">
      <text>
        <r>
          <rPr>
            <b/>
            <sz val="9"/>
            <color indexed="81"/>
            <rFont val="Tahoma"/>
            <family val="2"/>
          </rPr>
          <t>واط الشمعة</t>
        </r>
      </text>
    </comment>
    <comment ref="E5" authorId="0" shapeId="0" xr:uid="{A1BCF44A-DB3F-4826-B1DD-0CD883588C39}">
      <text>
        <r>
          <rPr>
            <b/>
            <sz val="9"/>
            <color indexed="81"/>
            <rFont val="Tahoma"/>
            <family val="2"/>
          </rPr>
          <t>واط الشمعة</t>
        </r>
      </text>
    </comment>
    <comment ref="G5" authorId="0" shapeId="0" xr:uid="{42CBB320-63C1-44CF-8C52-17F2E178F6BD}">
      <text>
        <r>
          <rPr>
            <b/>
            <sz val="9"/>
            <color indexed="81"/>
            <rFont val="Tahoma"/>
            <family val="2"/>
          </rPr>
          <t xml:space="preserve"> واط الألواح + نسبة الأمان   </t>
        </r>
      </text>
    </comment>
    <comment ref="C6" authorId="0" shapeId="0" xr:uid="{A733D730-1910-49C0-8CD0-90266C90ED12}">
      <text>
        <r>
          <rPr>
            <b/>
            <sz val="9"/>
            <color indexed="81"/>
            <rFont val="Tahoma"/>
            <family val="2"/>
          </rPr>
          <t>أوم الشمعة</t>
        </r>
      </text>
    </comment>
    <comment ref="E8" authorId="0" shapeId="0" xr:uid="{3EC5994C-B17F-457F-AA0C-BD17846B9E91}">
      <text>
        <r>
          <rPr>
            <b/>
            <sz val="9"/>
            <color indexed="81"/>
            <rFont val="Tahoma"/>
            <family val="2"/>
          </rPr>
          <t>أوم الشمعة</t>
        </r>
      </text>
    </comment>
    <comment ref="G8" authorId="0" shapeId="0" xr:uid="{10035C25-4A0F-4414-BE14-A383B472183C}">
      <text>
        <r>
          <rPr>
            <b/>
            <sz val="9"/>
            <color indexed="81"/>
            <rFont val="Tahoma"/>
            <family val="2"/>
          </rPr>
          <t xml:space="preserve">   أوم الألواح   </t>
        </r>
      </text>
    </comment>
    <comment ref="C9" authorId="0" shapeId="0" xr:uid="{17C21AB4-E6B5-4EA8-BF97-CC98110FE583}">
      <text>
        <r>
          <rPr>
            <b/>
            <sz val="9"/>
            <color indexed="81"/>
            <rFont val="Tahoma"/>
            <family val="2"/>
          </rPr>
          <t>قيمة الـ Vmpp</t>
        </r>
      </text>
    </comment>
    <comment ref="C10" authorId="0" shapeId="0" xr:uid="{CD02083E-31B6-466C-A9AF-7B37B34F46E3}">
      <text>
        <r>
          <rPr>
            <b/>
            <sz val="9"/>
            <color indexed="81"/>
            <rFont val="Tahoma"/>
            <family val="2"/>
          </rPr>
          <t>قيمة الـ Impp</t>
        </r>
      </text>
    </comment>
    <comment ref="C11" authorId="0" shapeId="0" xr:uid="{D60C67B4-5A72-47D1-9686-BC3ABC2C633F}">
      <text>
        <r>
          <rPr>
            <b/>
            <sz val="9"/>
            <color indexed="81"/>
            <rFont val="Tahoma"/>
            <family val="2"/>
          </rPr>
          <t>عدد الألواح الشمسية في الدائرة</t>
        </r>
      </text>
    </comment>
    <comment ref="E11" authorId="0" shapeId="0" xr:uid="{ED19BB34-6B37-47FB-B9E2-F6260D69C80F}">
      <text>
        <r>
          <rPr>
            <b/>
            <sz val="9"/>
            <color indexed="81"/>
            <rFont val="Tahoma"/>
            <family val="2"/>
          </rPr>
          <t xml:space="preserve">   أوم الألواح + نسبة الأمان   </t>
        </r>
      </text>
    </comment>
    <comment ref="G11" authorId="0" shapeId="0" xr:uid="{4EE6F2B9-0719-4ACB-8DA4-31F91D1400EE}">
      <text>
        <r>
          <rPr>
            <b/>
            <sz val="9"/>
            <color indexed="81"/>
            <rFont val="Tahoma"/>
            <family val="2"/>
          </rPr>
          <t xml:space="preserve">   أوم الشمعة   </t>
        </r>
      </text>
    </comment>
    <comment ref="C12" authorId="0" shapeId="0" xr:uid="{F8593935-B76F-48E8-9A66-A22701F33378}">
      <text>
        <r>
          <rPr>
            <b/>
            <sz val="9"/>
            <color indexed="81"/>
            <rFont val="Tahoma"/>
            <family val="2"/>
          </rPr>
          <t>عدد دوائر الألواح الشمسية</t>
        </r>
      </text>
    </comment>
    <comment ref="C19" authorId="0" shapeId="0" xr:uid="{F93F82A1-91DA-4496-B2F7-290378361E87}">
      <text>
        <r>
          <rPr>
            <b/>
            <sz val="9"/>
            <color indexed="81"/>
            <rFont val="Tahoma"/>
            <family val="2"/>
          </rPr>
          <t>النسبة الموصى بها: 25٪ (للأمان)</t>
        </r>
      </text>
    </comment>
    <comment ref="C23" authorId="0" shapeId="0" xr:uid="{1E235604-A9E5-4509-B7CE-67CED915243A}">
      <text>
        <r>
          <rPr>
            <b/>
            <sz val="9"/>
            <color indexed="81"/>
            <rFont val="Tahoma"/>
            <family val="2"/>
          </rPr>
          <t>النسبة الموصى بها: 33٪ (للأمان)</t>
        </r>
      </text>
    </comment>
  </commentList>
</comments>
</file>

<file path=xl/sharedStrings.xml><?xml version="1.0" encoding="utf-8"?>
<sst xmlns="http://schemas.openxmlformats.org/spreadsheetml/2006/main" count="24" uniqueCount="22">
  <si>
    <t>&amp;</t>
  </si>
  <si>
    <t>بيانات ألواح الطاقة الشمسية</t>
  </si>
  <si>
    <t>أدخل عدد الألواح الشمسية في الدائرة:</t>
  </si>
  <si>
    <t>أدخل عدد دوائر الألواح الشمسية:</t>
  </si>
  <si>
    <t>إجمالي عدد الألواح الشمسية:</t>
  </si>
  <si>
    <t xml:space="preserve"> = &gt;</t>
  </si>
  <si>
    <t>الشرط الثاني: يجب أن تكون ( مقاومة الشمعة “Ohms” ) أكبر من أو تساوي ( إجمالي مقاومة الألواح “Ohms” )</t>
  </si>
  <si>
    <t>بيانات شمعة تسخين الماء</t>
  </si>
  <si>
    <t>...ثلاثة شروط يجب استيفاؤها...</t>
  </si>
  <si>
    <t>إجمالي مجموع الـ Impp لجميع الألواح الشمسية:</t>
  </si>
  <si>
    <t>إجمالي قوة جميع الألواح الشمسية:</t>
  </si>
  <si>
    <t>أدخل نسبة أمان على إجالي قوة الألواح الشمسية:</t>
  </si>
  <si>
    <t>إجمالي مقاومة جميع الألواح الشمسية "Ohms" أوم:</t>
  </si>
  <si>
    <t>أدخل نسبة أمان على إجمالي مقاومة جميع الألواح الشمسية:</t>
  </si>
  <si>
    <t>أدخل فولت شمعة تسخين الماء:</t>
  </si>
  <si>
    <t>أدخل واط شمعة تسخين الماء:</t>
  </si>
  <si>
    <t>مقاومة شمعة تسخين الماء "Ohms" أوم:</t>
  </si>
  <si>
    <t>مجموع الـ Vmpp للدائرة الألواح الشمسية:</t>
  </si>
  <si>
    <t>حاسبة تحويل الكهرباء من ألواح الطاقة الشمسية ذو التيار المستمر DC إلى شمعة تسخين ماء اعتيادية ذو التيار المتردد AC</t>
  </si>
  <si>
    <r>
      <t xml:space="preserve">أدخل قيمة الـ Vmpp </t>
    </r>
    <r>
      <rPr>
        <sz val="7"/>
        <rFont val="Calibri"/>
        <family val="2"/>
        <scheme val="minor"/>
      </rPr>
      <t>مدون على ملصق الألواح الشمسية</t>
    </r>
    <r>
      <rPr>
        <sz val="9"/>
        <rFont val="Calibri"/>
        <family val="2"/>
        <scheme val="minor"/>
      </rPr>
      <t>:</t>
    </r>
  </si>
  <si>
    <r>
      <t xml:space="preserve">أدخل قيمة الـ Impp </t>
    </r>
    <r>
      <rPr>
        <sz val="7"/>
        <rFont val="Calibri"/>
        <family val="2"/>
        <scheme val="minor"/>
      </rPr>
      <t>مدون على ملصق الألواح الشمسية</t>
    </r>
    <r>
      <rPr>
        <sz val="9"/>
        <rFont val="Calibri"/>
        <family val="2"/>
        <scheme val="minor"/>
      </rPr>
      <t>:</t>
    </r>
  </si>
  <si>
    <t>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</si>
</sst>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64" formatCode="&quot;Plus &quot;#%&quot; safety&quot;"/>
    <numFmt numFmtId="165" formatCode="&quot;Element's watts should be greater than or equal to total panel's watts = (real panel's watts + &quot;#%&quot; safety)&quot;"/>
    <numFmt numFmtId="166" formatCode="#&quot; فولت&quot;"/>
    <numFmt numFmtId="167" formatCode="#&quot; واط&quot;"/>
    <numFmt numFmtId="168" formatCode="#.##\ &quot;فولت&quot;"/>
    <numFmt numFmtId="169" formatCode="#\ &quot;لوح / ألواح&quot;"/>
    <numFmt numFmtId="170" formatCode="#\ &quot;دائرة / دوائر&quot;"/>
    <numFmt numFmtId="171" formatCode="#&quot; لوح / ألواح&quot;"/>
    <numFmt numFmtId="172" formatCode="#.###\ &quot;أمبير&quot;"/>
    <numFmt numFmtId="173" formatCode="#.##\ &quot;واط&quot;"/>
    <numFmt numFmtId="174" formatCode="#.##\ &quot;أوم&quot;"/>
    <numFmt numFmtId="175" formatCode="#.##&quot; أوم&quot;"/>
    <numFmt numFmtId="176" formatCode="&quot;الشرط الأول: يجب أن يكون ( واط الشمعة ) أكبر من أو يساوي ( إجمالي واط الألواح متضمناً &quot;#%&quot; نسبة الأمان )&quot;"/>
    <numFmt numFmtId="177" formatCode="&quot;إجمالي قوة الألواح الشمسية + &quot;#%&quot; نسبة أمان:&quot;"/>
    <numFmt numFmtId="178" formatCode="&quot;إجمالي مقاومة جميع الألواح الشمسية + &quot;#%&quot; نسبة أمان:&quot;"/>
    <numFmt numFmtId="179" formatCode="0.00\ &quot;فولت&quot;"/>
    <numFmt numFmtId="180" formatCode="0.00\ &quot;أمبير&quot;"/>
    <numFmt numFmtId="181" formatCode="&quot;واط الشمعة: &quot;#\ &quot;واط&quot;"/>
    <numFmt numFmtId="182" formatCode="&quot;الشرط الثالث: يجب أن تكون إجمالي مقاومة الألواح ( مقاومة الألواح + نسبة أمان &quot;#%&quot; ) أكبر من مقاومة الشمعة&quot;"/>
    <numFmt numFmtId="183" formatCode="&quot;واط الألواح + نسبة أمان: &quot;#.###&quot; واط&quot;"/>
    <numFmt numFmtId="184" formatCode="&quot;أوم الشمعة: &quot;#.###&quot; أوم&quot;"/>
    <numFmt numFmtId="185" formatCode="&quot;إجمالي مقاومة الالواح: &quot;#.###\ &quot;أوم&quot;"/>
    <numFmt numFmtId="186" formatCode="&quot;إجمالي مقاومة الألواح + نسبة الأمان: &quot;#.###&quot; أوم&quot;"/>
    <numFmt numFmtId="187" formatCode="&quot;مقاومة الشمعة: &quot;#.###&quot; أوم&quot;"/>
  </numFmts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u/>
      <sz val="8"/>
      <name val="Calibri"/>
      <family val="2"/>
      <scheme val="minor"/>
    </font>
    <font>
      <sz val="8"/>
      <name val="Arial"/>
      <family val="2"/>
    </font>
    <font>
      <b/>
      <sz val="16"/>
      <color theme="0" tint="-0.499984740745262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b/>
      <sz val="64"/>
      <color theme="1" tint="0.34998626667073579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b/>
      <sz val="9"/>
      <color theme="3" tint="0.3999755851924192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7"/>
      <name val="Calibri"/>
      <family val="2"/>
      <scheme val="minor"/>
    </font>
    <font>
      <sz val="10"/>
      <color theme="2" tint="-0.749992370372631"/>
      <name val="Calibri"/>
      <family val="2"/>
      <scheme val="minor"/>
    </font>
    <font>
      <b/>
      <sz val="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ck">
        <color theme="0" tint="-0.499984740745262"/>
      </left>
      <right/>
      <top style="thick">
        <color theme="0" tint="-0.499984740745262"/>
      </top>
      <bottom style="hair">
        <color auto="1"/>
      </bottom>
      <diagonal/>
    </border>
    <border>
      <left/>
      <right/>
      <top style="thick">
        <color theme="0" tint="-0.499984740745262"/>
      </top>
      <bottom style="hair">
        <color auto="1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hair">
        <color auto="1"/>
      </bottom>
      <diagonal/>
    </border>
    <border>
      <left style="thick">
        <color theme="0" tint="-0.499984740745262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theme="0" tint="-0.499984740745262"/>
      </right>
      <top style="hair">
        <color auto="1"/>
      </top>
      <bottom/>
      <diagonal/>
    </border>
    <border>
      <left style="thick">
        <color theme="0" tint="-0.499984740745262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ck">
        <color theme="0" tint="-0.499984740745262"/>
      </right>
      <top style="hair">
        <color auto="1"/>
      </top>
      <bottom style="hair">
        <color auto="1"/>
      </bottom>
      <diagonal/>
    </border>
    <border>
      <left style="thick">
        <color theme="0" tint="-0.499984740745262"/>
      </left>
      <right style="hair">
        <color auto="1"/>
      </right>
      <top style="hair">
        <color auto="1"/>
      </top>
      <bottom style="thick">
        <color theme="0" tint="-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theme="0" tint="-0.499984740745262"/>
      </bottom>
      <diagonal/>
    </border>
    <border>
      <left style="thick">
        <color theme="0" tint="-0.499984740745262"/>
      </left>
      <right/>
      <top style="thick">
        <color theme="0" tint="-0.499984740745262"/>
      </top>
      <bottom/>
      <diagonal/>
    </border>
    <border>
      <left/>
      <right/>
      <top style="thick">
        <color theme="0" tint="-0.499984740745262"/>
      </top>
      <bottom/>
      <diagonal/>
    </border>
    <border>
      <left/>
      <right style="thick">
        <color theme="0" tint="-0.499984740745262"/>
      </right>
      <top style="thick">
        <color theme="0" tint="-0.499984740745262"/>
      </top>
      <bottom/>
      <diagonal/>
    </border>
    <border>
      <left style="thick">
        <color theme="0" tint="-0.499984740745262"/>
      </left>
      <right/>
      <top/>
      <bottom/>
      <diagonal/>
    </border>
    <border>
      <left/>
      <right style="thick">
        <color theme="0" tint="-0.499984740745262"/>
      </right>
      <top/>
      <bottom/>
      <diagonal/>
    </border>
    <border>
      <left style="thick">
        <color theme="0" tint="-0.499984740745262"/>
      </left>
      <right/>
      <top/>
      <bottom style="thick">
        <color theme="0" tint="-0.499984740745262"/>
      </bottom>
      <diagonal/>
    </border>
    <border>
      <left/>
      <right/>
      <top/>
      <bottom style="thick">
        <color theme="0" tint="-0.499984740745262"/>
      </bottom>
      <diagonal/>
    </border>
    <border>
      <left/>
      <right style="thick">
        <color theme="0" tint="-0.499984740745262"/>
      </right>
      <top/>
      <bottom style="thick">
        <color theme="0" tint="-0.499984740745262"/>
      </bottom>
      <diagonal/>
    </border>
    <border>
      <left style="medium">
        <color theme="0" tint="-0.499984740745262"/>
      </left>
      <right style="hair">
        <color auto="1"/>
      </right>
      <top style="medium">
        <color theme="0" tint="-0.499984740745262"/>
      </top>
      <bottom style="hair">
        <color auto="1"/>
      </bottom>
      <diagonal/>
    </border>
    <border>
      <left style="hair">
        <color auto="1"/>
      </left>
      <right style="medium">
        <color theme="0" tint="-0.499984740745262"/>
      </right>
      <top style="medium">
        <color theme="0" tint="-0.499984740745262"/>
      </top>
      <bottom style="hair">
        <color auto="1"/>
      </bottom>
      <diagonal/>
    </border>
    <border>
      <left style="medium">
        <color theme="0" tint="-0.499984740745262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theme="0" tint="-0.499984740745262"/>
      </right>
      <top style="hair">
        <color auto="1"/>
      </top>
      <bottom style="hair">
        <color auto="1"/>
      </bottom>
      <diagonal/>
    </border>
    <border>
      <left style="medium">
        <color theme="0" tint="-0.499984740745262"/>
      </left>
      <right style="hair">
        <color auto="1"/>
      </right>
      <top style="hair">
        <color auto="1"/>
      </top>
      <bottom style="medium">
        <color theme="0" tint="-0.499984740745262"/>
      </bottom>
      <diagonal/>
    </border>
    <border>
      <left style="hair">
        <color auto="1"/>
      </left>
      <right style="medium">
        <color theme="0" tint="-0.499984740745262"/>
      </right>
      <top style="hair">
        <color auto="1"/>
      </top>
      <bottom style="medium">
        <color theme="0" tint="-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5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1" applyFont="1" applyBorder="1" applyAlignment="1" applyProtection="1">
      <alignment horizontal="center" vertical="center"/>
    </xf>
    <xf numFmtId="0" fontId="3" fillId="0" borderId="0" xfId="0" applyFont="1"/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6" fontId="12" fillId="0" borderId="23" xfId="0" applyNumberFormat="1" applyFont="1" applyBorder="1" applyAlignment="1" applyProtection="1">
      <alignment horizontal="right" vertical="center" indent="1" readingOrder="2"/>
      <protection locked="0"/>
    </xf>
    <xf numFmtId="0" fontId="11" fillId="2" borderId="22" xfId="0" applyFont="1" applyFill="1" applyBorder="1" applyAlignment="1">
      <alignment horizontal="left" vertical="center" indent="1" readingOrder="2"/>
    </xf>
    <xf numFmtId="167" fontId="12" fillId="0" borderId="23" xfId="0" applyNumberFormat="1" applyFont="1" applyBorder="1" applyAlignment="1" applyProtection="1">
      <alignment horizontal="right" vertical="center" indent="1" readingOrder="2"/>
      <protection locked="0"/>
    </xf>
    <xf numFmtId="0" fontId="11" fillId="2" borderId="24" xfId="0" applyFont="1" applyFill="1" applyBorder="1" applyAlignment="1">
      <alignment horizontal="left" vertical="center" indent="1" readingOrder="2"/>
    </xf>
    <xf numFmtId="169" fontId="12" fillId="0" borderId="23" xfId="0" applyNumberFormat="1" applyFont="1" applyBorder="1" applyAlignment="1" applyProtection="1">
      <alignment horizontal="right" vertical="center" indent="1" readingOrder="2"/>
      <protection locked="0"/>
    </xf>
    <xf numFmtId="170" fontId="12" fillId="0" borderId="23" xfId="0" applyNumberFormat="1" applyFont="1" applyBorder="1" applyAlignment="1" applyProtection="1">
      <alignment horizontal="right" vertical="center" indent="1" readingOrder="2"/>
      <protection locked="0"/>
    </xf>
    <xf numFmtId="171" fontId="11" fillId="2" borderId="23" xfId="0" applyNumberFormat="1" applyFont="1" applyFill="1" applyBorder="1" applyAlignment="1">
      <alignment horizontal="right" vertical="center" indent="1" readingOrder="2"/>
    </xf>
    <xf numFmtId="168" fontId="11" fillId="2" borderId="23" xfId="0" applyNumberFormat="1" applyFont="1" applyFill="1" applyBorder="1" applyAlignment="1">
      <alignment horizontal="right" vertical="center" indent="1" readingOrder="2"/>
    </xf>
    <xf numFmtId="172" fontId="11" fillId="2" borderId="23" xfId="0" applyNumberFormat="1" applyFont="1" applyFill="1" applyBorder="1" applyAlignment="1">
      <alignment horizontal="right" vertical="center" indent="1" readingOrder="2"/>
    </xf>
    <xf numFmtId="173" fontId="11" fillId="2" borderId="23" xfId="0" applyNumberFormat="1" applyFont="1" applyFill="1" applyBorder="1" applyAlignment="1">
      <alignment horizontal="right" vertical="center" indent="1" readingOrder="2"/>
    </xf>
    <xf numFmtId="9" fontId="13" fillId="0" borderId="23" xfId="0" applyNumberFormat="1" applyFont="1" applyBorder="1" applyAlignment="1" applyProtection="1">
      <alignment horizontal="right" vertical="center" indent="1" readingOrder="2"/>
      <protection locked="0"/>
    </xf>
    <xf numFmtId="174" fontId="11" fillId="2" borderId="23" xfId="0" applyNumberFormat="1" applyFont="1" applyFill="1" applyBorder="1" applyAlignment="1">
      <alignment horizontal="right" vertical="center" indent="1" readingOrder="2"/>
    </xf>
    <xf numFmtId="174" fontId="11" fillId="2" borderId="25" xfId="0" applyNumberFormat="1" applyFont="1" applyFill="1" applyBorder="1" applyAlignment="1">
      <alignment horizontal="right" vertical="center" indent="1" readingOrder="2"/>
    </xf>
    <xf numFmtId="175" fontId="11" fillId="2" borderId="25" xfId="0" applyNumberFormat="1" applyFont="1" applyFill="1" applyBorder="1" applyAlignment="1">
      <alignment horizontal="right" vertical="center" indent="1" readingOrder="2"/>
    </xf>
    <xf numFmtId="0" fontId="14" fillId="2" borderId="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left" vertical="center" indent="1" shrinkToFit="1" readingOrder="2"/>
    </xf>
    <xf numFmtId="0" fontId="11" fillId="2" borderId="22" xfId="0" applyFont="1" applyFill="1" applyBorder="1" applyAlignment="1">
      <alignment horizontal="left" vertical="center" indent="1" shrinkToFit="1"/>
    </xf>
    <xf numFmtId="0" fontId="8" fillId="2" borderId="0" xfId="0" applyFont="1" applyFill="1" applyAlignment="1">
      <alignment vertical="center"/>
    </xf>
    <xf numFmtId="177" fontId="11" fillId="2" borderId="22" xfId="0" applyNumberFormat="1" applyFont="1" applyFill="1" applyBorder="1" applyAlignment="1">
      <alignment horizontal="left" vertical="center" indent="1" shrinkToFit="1" readingOrder="2"/>
    </xf>
    <xf numFmtId="178" fontId="11" fillId="2" borderId="24" xfId="0" applyNumberFormat="1" applyFont="1" applyFill="1" applyBorder="1" applyAlignment="1">
      <alignment horizontal="left" vertical="center" indent="1" shrinkToFit="1"/>
    </xf>
    <xf numFmtId="0" fontId="3" fillId="2" borderId="22" xfId="0" applyFont="1" applyFill="1" applyBorder="1" applyAlignment="1">
      <alignment horizontal="left" vertical="center" indent="1" shrinkToFit="1"/>
    </xf>
    <xf numFmtId="179" fontId="12" fillId="0" borderId="23" xfId="0" applyNumberFormat="1" applyFont="1" applyBorder="1" applyAlignment="1" applyProtection="1">
      <alignment horizontal="right" vertical="center" indent="1" readingOrder="2"/>
      <protection locked="0"/>
    </xf>
    <xf numFmtId="180" fontId="12" fillId="0" borderId="23" xfId="0" applyNumberFormat="1" applyFont="1" applyBorder="1" applyAlignment="1" applyProtection="1">
      <alignment horizontal="right" vertical="center" indent="1" readingOrder="2"/>
      <protection locked="0"/>
    </xf>
    <xf numFmtId="0" fontId="19" fillId="2" borderId="7" xfId="0" applyFont="1" applyFill="1" applyBorder="1" applyAlignment="1">
      <alignment horizontal="center" vertical="center"/>
    </xf>
    <xf numFmtId="181" fontId="20" fillId="2" borderId="8" xfId="0" applyNumberFormat="1" applyFont="1" applyFill="1" applyBorder="1" applyAlignment="1">
      <alignment horizontal="center" vertical="center" shrinkToFit="1" readingOrder="2"/>
    </xf>
    <xf numFmtId="0" fontId="14" fillId="3" borderId="11" xfId="0" applyFont="1" applyFill="1" applyBorder="1" applyAlignment="1">
      <alignment horizontal="center" vertical="center"/>
    </xf>
    <xf numFmtId="183" fontId="20" fillId="2" borderId="1" xfId="0" applyNumberFormat="1" applyFont="1" applyFill="1" applyBorder="1" applyAlignment="1">
      <alignment horizontal="center" vertical="center" shrinkToFit="1" readingOrder="2"/>
    </xf>
    <xf numFmtId="184" fontId="20" fillId="2" borderId="8" xfId="0" applyNumberFormat="1" applyFont="1" applyFill="1" applyBorder="1" applyAlignment="1">
      <alignment horizontal="center" vertical="center" shrinkToFit="1" readingOrder="2"/>
    </xf>
    <xf numFmtId="185" fontId="20" fillId="2" borderId="1" xfId="0" applyNumberFormat="1" applyFont="1" applyFill="1" applyBorder="1" applyAlignment="1">
      <alignment horizontal="center" vertical="center" shrinkToFit="1" readingOrder="2"/>
    </xf>
    <xf numFmtId="186" fontId="20" fillId="3" borderId="10" xfId="0" applyNumberFormat="1" applyFont="1" applyFill="1" applyBorder="1" applyAlignment="1">
      <alignment horizontal="center" vertical="center" shrinkToFit="1" readingOrder="2"/>
    </xf>
    <xf numFmtId="187" fontId="20" fillId="3" borderId="11" xfId="0" applyNumberFormat="1" applyFont="1" applyFill="1" applyBorder="1" applyAlignment="1">
      <alignment horizontal="center" vertical="center" shrinkToFit="1" readingOrder="2"/>
    </xf>
    <xf numFmtId="0" fontId="17" fillId="2" borderId="26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165" fontId="16" fillId="2" borderId="3" xfId="0" applyNumberFormat="1" applyFont="1" applyFill="1" applyBorder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165" fontId="16" fillId="2" borderId="5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76" fontId="15" fillId="2" borderId="6" xfId="0" applyNumberFormat="1" applyFont="1" applyFill="1" applyBorder="1" applyAlignment="1">
      <alignment horizontal="center" vertical="center"/>
    </xf>
    <xf numFmtId="176" fontId="15" fillId="2" borderId="2" xfId="0" applyNumberFormat="1" applyFont="1" applyFill="1" applyBorder="1" applyAlignment="1">
      <alignment horizontal="center" vertical="center"/>
    </xf>
    <xf numFmtId="176" fontId="15" fillId="2" borderId="9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182" fontId="15" fillId="2" borderId="6" xfId="0" applyNumberFormat="1" applyFont="1" applyFill="1" applyBorder="1" applyAlignment="1">
      <alignment horizontal="center" vertical="center"/>
    </xf>
    <xf numFmtId="182" fontId="15" fillId="2" borderId="2" xfId="0" applyNumberFormat="1" applyFont="1" applyFill="1" applyBorder="1" applyAlignment="1">
      <alignment horizontal="center" vertical="center"/>
    </xf>
    <xf numFmtId="182" fontId="15" fillId="2" borderId="9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164" fontId="3" fillId="2" borderId="22" xfId="0" applyNumberFormat="1" applyFont="1" applyFill="1" applyBorder="1" applyAlignment="1">
      <alignment horizontal="center" vertical="center"/>
    </xf>
    <xf numFmtId="164" fontId="3" fillId="2" borderId="23" xfId="0" applyNumberFormat="1" applyFont="1" applyFill="1" applyBorder="1" applyAlignment="1">
      <alignment horizontal="center" vertical="center"/>
    </xf>
  </cellXfs>
  <cellStyles count="2">
    <cellStyle name="ارتباط تشعبي" xfId="1" builtinId="8"/>
    <cellStyle name="عادي" xfId="0" builtinId="0"/>
  </cellStyles>
  <dxfs count="13">
    <dxf>
      <fill>
        <patternFill>
          <bgColor theme="9" tint="0.79998168889431442"/>
        </patternFill>
      </fill>
    </dxf>
    <dxf>
      <fill>
        <patternFill patternType="mediumGray">
          <fgColor rgb="FFFF0000"/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mediumGray">
          <fgColor rgb="FFFF0000"/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mediumGray">
          <fgColor rgb="FFFF0000"/>
          <bgColor auto="1"/>
        </patternFill>
      </fill>
    </dxf>
    <dxf>
      <fill>
        <patternFill>
          <bgColor rgb="FFFFCCCC"/>
        </patternFill>
      </fill>
    </dxf>
    <dxf>
      <fill>
        <patternFill patternType="mediumGray">
          <fgColor rgb="FFFF0000"/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mediumGray">
          <fgColor rgb="FFFF0000"/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mediumGray">
          <fgColor rgb="FFFF0000"/>
          <bgColor auto="1"/>
        </patternFill>
      </fill>
    </dxf>
  </dxfs>
  <tableStyles count="0" defaultTableStyle="TableStyleMedium2" defaultPivotStyle="PivotStyleLight16"/>
  <colors>
    <mruColors>
      <color rgb="FFFFCCCC"/>
      <color rgb="FFFFAB65"/>
      <color rgb="FFCCFFCC"/>
      <color rgb="FFCCFFFF"/>
      <color rgb="FFFF6419"/>
      <color rgb="FFFF5A5A"/>
      <color rgb="FFFF0000"/>
      <color rgb="FFCCECFF"/>
      <color rgb="FFE66464"/>
      <color rgb="FFF6B0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1511857</xdr:colOff>
      <xdr:row>17</xdr:row>
      <xdr:rowOff>58615</xdr:rowOff>
    </xdr:from>
    <xdr:to>
      <xdr:col>8</xdr:col>
      <xdr:colOff>2929</xdr:colOff>
      <xdr:row>23</xdr:row>
      <xdr:rowOff>146539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E0FAF272-EABA-47B5-95F8-E7FC4ECF4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3577" y="3053275"/>
          <a:ext cx="777072" cy="1040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34775-64BF-44AF-B0E7-0F3B13819C1D}">
  <dimension ref="B1:M55"/>
  <sheetViews>
    <sheetView showGridLines="0" showRowColHeaders="0" rightToLeft="1" tabSelected="1" topLeftCell="B1" zoomScale="130" zoomScaleNormal="130" workbookViewId="0">
      <selection activeCell="C4" sqref="C4"/>
    </sheetView>
  </sheetViews>
  <sheetFormatPr defaultColWidth="0" defaultRowHeight="0" customHeight="1" zeroHeight="1" x14ac:dyDescent="0.3"/>
  <cols>
    <col min="1" max="1" width="7.6640625" style="2" hidden="1" customWidth="1"/>
    <col min="2" max="2" width="33.77734375" style="2" customWidth="1"/>
    <col min="3" max="3" width="12.6640625" style="2" customWidth="1"/>
    <col min="4" max="4" width="0.88671875" style="2" customWidth="1"/>
    <col min="5" max="7" width="24.6640625" style="2" customWidth="1"/>
    <col min="8" max="8" width="8.6640625" style="2" customWidth="1"/>
    <col min="9" max="9" width="0.109375" style="2" customWidth="1"/>
    <col min="10" max="13" width="0" style="2" hidden="1" customWidth="1"/>
    <col min="14" max="16384" width="7.6640625" style="2" hidden="1"/>
  </cols>
  <sheetData>
    <row r="1" spans="2:8" s="1" customFormat="1" ht="40.049999999999997" customHeight="1" thickBot="1" x14ac:dyDescent="0.35">
      <c r="B1" s="40" t="s">
        <v>18</v>
      </c>
      <c r="C1" s="41"/>
      <c r="D1" s="41"/>
      <c r="E1" s="41"/>
      <c r="F1" s="41"/>
      <c r="G1" s="41"/>
      <c r="H1" s="42"/>
    </row>
    <row r="2" spans="2:8" s="1" customFormat="1" ht="4.95" customHeight="1" thickBot="1" x14ac:dyDescent="0.35">
      <c r="B2" s="8"/>
      <c r="C2" s="8"/>
      <c r="D2" s="8"/>
      <c r="E2" s="8"/>
      <c r="F2" s="8"/>
      <c r="G2" s="8"/>
      <c r="H2" s="8"/>
    </row>
    <row r="3" spans="2:8" s="1" customFormat="1" ht="13.95" customHeight="1" thickTop="1" x14ac:dyDescent="0.3">
      <c r="B3" s="43" t="s">
        <v>7</v>
      </c>
      <c r="C3" s="44"/>
      <c r="D3" s="26"/>
      <c r="E3" s="45" t="s">
        <v>8</v>
      </c>
      <c r="F3" s="46"/>
      <c r="G3" s="46"/>
      <c r="H3" s="47"/>
    </row>
    <row r="4" spans="2:8" s="1" customFormat="1" ht="13.95" customHeight="1" x14ac:dyDescent="0.3">
      <c r="B4" s="10" t="s">
        <v>14</v>
      </c>
      <c r="C4" s="9">
        <v>220</v>
      </c>
      <c r="D4" s="26"/>
      <c r="E4" s="52">
        <f>C19</f>
        <v>0.25</v>
      </c>
      <c r="F4" s="53"/>
      <c r="G4" s="53"/>
      <c r="H4" s="54"/>
    </row>
    <row r="5" spans="2:8" s="1" customFormat="1" ht="13.95" customHeight="1" x14ac:dyDescent="0.3">
      <c r="B5" s="10" t="s">
        <v>15</v>
      </c>
      <c r="C5" s="11">
        <v>3000</v>
      </c>
      <c r="D5" s="26"/>
      <c r="E5" s="33">
        <f>C5</f>
        <v>3000</v>
      </c>
      <c r="F5" s="23" t="s">
        <v>5</v>
      </c>
      <c r="G5" s="35">
        <f>C20</f>
        <v>2801.1750000000002</v>
      </c>
      <c r="H5" s="32" t="str">
        <f>IF(C5&gt;=D20, "جيد", "خطأ")</f>
        <v>جيد</v>
      </c>
    </row>
    <row r="6" spans="2:8" s="1" customFormat="1" ht="13.95" customHeight="1" thickBot="1" x14ac:dyDescent="0.35">
      <c r="B6" s="12" t="s">
        <v>16</v>
      </c>
      <c r="C6" s="22">
        <f>C4*C4/C5</f>
        <v>16.133333333333333</v>
      </c>
      <c r="D6" s="26">
        <f>(C4*C4)/C5</f>
        <v>16.133333333333333</v>
      </c>
      <c r="E6" s="48" t="s">
        <v>0</v>
      </c>
      <c r="F6" s="49"/>
      <c r="G6" s="49"/>
      <c r="H6" s="50"/>
    </row>
    <row r="7" spans="2:8" s="1" customFormat="1" ht="13.95" customHeight="1" thickBot="1" x14ac:dyDescent="0.35">
      <c r="B7" s="51"/>
      <c r="C7" s="51"/>
      <c r="D7" s="26"/>
      <c r="E7" s="61" t="s">
        <v>6</v>
      </c>
      <c r="F7" s="62"/>
      <c r="G7" s="62"/>
      <c r="H7" s="63"/>
    </row>
    <row r="8" spans="2:8" ht="13.95" customHeight="1" x14ac:dyDescent="0.3">
      <c r="B8" s="43" t="s">
        <v>1</v>
      </c>
      <c r="C8" s="44"/>
      <c r="D8" s="26"/>
      <c r="E8" s="36">
        <f>C6</f>
        <v>16.133333333333333</v>
      </c>
      <c r="F8" s="23" t="s">
        <v>5</v>
      </c>
      <c r="G8" s="37">
        <f>C22</f>
        <v>12.745098039215685</v>
      </c>
      <c r="H8" s="32" t="str">
        <f>IF(D6&gt;=D22, "جيد", "خطأ")</f>
        <v>جيد</v>
      </c>
    </row>
    <row r="9" spans="2:8" ht="13.95" customHeight="1" x14ac:dyDescent="0.3">
      <c r="B9" s="24" t="s">
        <v>19</v>
      </c>
      <c r="C9" s="30">
        <v>42.25</v>
      </c>
      <c r="D9" s="26"/>
      <c r="E9" s="48" t="s">
        <v>0</v>
      </c>
      <c r="F9" s="49"/>
      <c r="G9" s="49"/>
      <c r="H9" s="50"/>
    </row>
    <row r="10" spans="2:8" ht="13.95" customHeight="1" x14ac:dyDescent="0.3">
      <c r="B10" s="24" t="s">
        <v>20</v>
      </c>
      <c r="C10" s="31">
        <v>13.26</v>
      </c>
      <c r="D10" s="26"/>
      <c r="E10" s="58">
        <f>C23</f>
        <v>0.33</v>
      </c>
      <c r="F10" s="59"/>
      <c r="G10" s="59"/>
      <c r="H10" s="60"/>
    </row>
    <row r="11" spans="2:8" ht="13.95" customHeight="1" thickBot="1" x14ac:dyDescent="0.35">
      <c r="B11" s="24" t="s">
        <v>2</v>
      </c>
      <c r="C11" s="13">
        <v>4</v>
      </c>
      <c r="D11" s="26"/>
      <c r="E11" s="38">
        <f>C24</f>
        <v>16.950980392156861</v>
      </c>
      <c r="F11" s="34" t="s">
        <v>21</v>
      </c>
      <c r="G11" s="39">
        <f>C6</f>
        <v>16.133333333333333</v>
      </c>
      <c r="H11" s="32" t="str">
        <f>IF(C6&lt;C24, "جيد", "خطأ")</f>
        <v>جيد</v>
      </c>
    </row>
    <row r="12" spans="2:8" ht="13.95" customHeight="1" thickTop="1" thickBot="1" x14ac:dyDescent="0.35">
      <c r="B12" s="24" t="s">
        <v>3</v>
      </c>
      <c r="C12" s="14">
        <v>1</v>
      </c>
      <c r="D12" s="26"/>
      <c r="E12" s="55"/>
      <c r="F12" s="55"/>
      <c r="G12" s="55"/>
      <c r="H12" s="55"/>
    </row>
    <row r="13" spans="2:8" ht="6" customHeight="1" thickTop="1" x14ac:dyDescent="0.3">
      <c r="B13" s="56"/>
      <c r="C13" s="57"/>
      <c r="D13" s="26"/>
      <c r="E13" s="64" t="str">
        <f>IF(AND(C5&gt;=C20, C6&gt;=C22, C24&gt;C6),"جـــــيـــــد","خطأ")</f>
        <v>جـــــيـــــد</v>
      </c>
      <c r="F13" s="65"/>
      <c r="G13" s="65"/>
      <c r="H13" s="66"/>
    </row>
    <row r="14" spans="2:8" ht="13.95" customHeight="1" x14ac:dyDescent="0.3">
      <c r="B14" s="24" t="s">
        <v>4</v>
      </c>
      <c r="C14" s="15">
        <f>C11*C12</f>
        <v>4</v>
      </c>
      <c r="D14" s="26"/>
      <c r="E14" s="67"/>
      <c r="F14" s="68"/>
      <c r="G14" s="68"/>
      <c r="H14" s="69"/>
    </row>
    <row r="15" spans="2:8" ht="13.95" customHeight="1" x14ac:dyDescent="0.3">
      <c r="B15" s="24" t="s">
        <v>17</v>
      </c>
      <c r="C15" s="16">
        <f>C11*C9</f>
        <v>169</v>
      </c>
      <c r="D15" s="26">
        <f>C9*C11</f>
        <v>169</v>
      </c>
      <c r="E15" s="67"/>
      <c r="F15" s="68"/>
      <c r="G15" s="68"/>
      <c r="H15" s="69"/>
    </row>
    <row r="16" spans="2:8" ht="13.95" customHeight="1" x14ac:dyDescent="0.3">
      <c r="B16" s="24" t="s">
        <v>9</v>
      </c>
      <c r="C16" s="17">
        <f>C12*C10</f>
        <v>13.26</v>
      </c>
      <c r="D16" s="26">
        <f>C10*C12</f>
        <v>13.26</v>
      </c>
      <c r="E16" s="67"/>
      <c r="F16" s="68"/>
      <c r="G16" s="68"/>
      <c r="H16" s="69"/>
    </row>
    <row r="17" spans="2:8" ht="6" customHeight="1" x14ac:dyDescent="0.3">
      <c r="B17" s="56"/>
      <c r="C17" s="57"/>
      <c r="D17" s="26"/>
      <c r="E17" s="67"/>
      <c r="F17" s="68"/>
      <c r="G17" s="68"/>
      <c r="H17" s="69"/>
    </row>
    <row r="18" spans="2:8" s="3" customFormat="1" ht="13.95" customHeight="1" x14ac:dyDescent="0.3">
      <c r="B18" s="25" t="s">
        <v>10</v>
      </c>
      <c r="C18" s="18">
        <f>C16*C15</f>
        <v>2240.94</v>
      </c>
      <c r="D18" s="26">
        <f>D15*D16</f>
        <v>2240.94</v>
      </c>
      <c r="E18" s="67"/>
      <c r="F18" s="68"/>
      <c r="G18" s="68"/>
      <c r="H18" s="69"/>
    </row>
    <row r="19" spans="2:8" s="3" customFormat="1" ht="13.95" customHeight="1" x14ac:dyDescent="0.3">
      <c r="B19" s="25" t="s">
        <v>11</v>
      </c>
      <c r="C19" s="19">
        <v>0.25</v>
      </c>
      <c r="D19" s="26">
        <f>C18*C19</f>
        <v>560.23500000000001</v>
      </c>
      <c r="E19" s="67"/>
      <c r="F19" s="68"/>
      <c r="G19" s="68"/>
      <c r="H19" s="69"/>
    </row>
    <row r="20" spans="2:8" s="3" customFormat="1" ht="13.95" customHeight="1" x14ac:dyDescent="0.3">
      <c r="B20" s="27">
        <f>C19</f>
        <v>0.25</v>
      </c>
      <c r="C20" s="18">
        <f>C18+D19</f>
        <v>2801.1750000000002</v>
      </c>
      <c r="D20" s="26">
        <f>D18*C19+D18</f>
        <v>2801.1750000000002</v>
      </c>
      <c r="E20" s="67"/>
      <c r="F20" s="68"/>
      <c r="G20" s="68"/>
      <c r="H20" s="69"/>
    </row>
    <row r="21" spans="2:8" s="3" customFormat="1" ht="6" customHeight="1" x14ac:dyDescent="0.3">
      <c r="B21" s="73"/>
      <c r="C21" s="74"/>
      <c r="D21" s="26"/>
      <c r="E21" s="67"/>
      <c r="F21" s="68"/>
      <c r="G21" s="68"/>
      <c r="H21" s="69"/>
    </row>
    <row r="22" spans="2:8" s="3" customFormat="1" ht="13.95" customHeight="1" x14ac:dyDescent="0.3">
      <c r="B22" s="25" t="s">
        <v>12</v>
      </c>
      <c r="C22" s="20">
        <f>C15*C15/C18</f>
        <v>12.745098039215685</v>
      </c>
      <c r="D22" s="26">
        <f>D15/D16</f>
        <v>12.745098039215687</v>
      </c>
      <c r="E22" s="67"/>
      <c r="F22" s="68"/>
      <c r="G22" s="68"/>
      <c r="H22" s="69"/>
    </row>
    <row r="23" spans="2:8" s="3" customFormat="1" ht="13.95" customHeight="1" x14ac:dyDescent="0.3">
      <c r="B23" s="29" t="s">
        <v>13</v>
      </c>
      <c r="C23" s="19">
        <v>0.33</v>
      </c>
      <c r="D23" s="26">
        <f>C22*C23</f>
        <v>4.2058823529411766</v>
      </c>
      <c r="E23" s="67"/>
      <c r="F23" s="68"/>
      <c r="G23" s="68"/>
      <c r="H23" s="69"/>
    </row>
    <row r="24" spans="2:8" s="3" customFormat="1" ht="13.95" customHeight="1" thickBot="1" x14ac:dyDescent="0.35">
      <c r="B24" s="28">
        <f>C23</f>
        <v>0.33</v>
      </c>
      <c r="C24" s="21">
        <f>C22+D23</f>
        <v>16.950980392156861</v>
      </c>
      <c r="D24" s="26">
        <f>D22*C23+D22</f>
        <v>16.950980392156865</v>
      </c>
      <c r="E24" s="70"/>
      <c r="F24" s="71"/>
      <c r="G24" s="71"/>
      <c r="H24" s="72"/>
    </row>
    <row r="25" spans="2:8" ht="13.95" hidden="1" customHeight="1" x14ac:dyDescent="0.3">
      <c r="C25" s="4"/>
    </row>
    <row r="26" spans="2:8" ht="13.95" hidden="1" customHeight="1" x14ac:dyDescent="0.3">
      <c r="B26" s="5"/>
      <c r="C26" s="4"/>
    </row>
    <row r="27" spans="2:8" s="6" customFormat="1" ht="13.95" hidden="1" customHeight="1" x14ac:dyDescent="0.2">
      <c r="B27" s="5"/>
      <c r="C27" s="2"/>
      <c r="D27" s="2"/>
    </row>
    <row r="28" spans="2:8" s="6" customFormat="1" ht="13.95" hidden="1" customHeight="1" x14ac:dyDescent="0.2">
      <c r="B28" s="5"/>
      <c r="C28" s="2"/>
      <c r="D28" s="2"/>
    </row>
    <row r="29" spans="2:8" s="6" customFormat="1" ht="13.95" hidden="1" customHeight="1" x14ac:dyDescent="0.2">
      <c r="B29" s="5"/>
      <c r="C29" s="2"/>
      <c r="D29" s="2"/>
    </row>
    <row r="30" spans="2:8" s="6" customFormat="1" ht="13.95" hidden="1" customHeight="1" x14ac:dyDescent="0.2">
      <c r="B30" s="5"/>
      <c r="C30" s="2"/>
      <c r="D30" s="2"/>
    </row>
    <row r="31" spans="2:8" s="6" customFormat="1" ht="13.95" hidden="1" customHeight="1" x14ac:dyDescent="0.2">
      <c r="B31" s="5"/>
      <c r="C31" s="2"/>
      <c r="D31" s="2"/>
    </row>
    <row r="32" spans="2:8" s="6" customFormat="1" ht="13.95" hidden="1" customHeight="1" x14ac:dyDescent="0.2">
      <c r="B32" s="5"/>
      <c r="C32" s="2"/>
      <c r="D32" s="2"/>
    </row>
    <row r="33" spans="2:8" s="6" customFormat="1" ht="13.95" hidden="1" customHeight="1" x14ac:dyDescent="0.2">
      <c r="B33" s="5"/>
      <c r="C33" s="2"/>
      <c r="D33" s="2"/>
    </row>
    <row r="34" spans="2:8" s="6" customFormat="1" ht="13.95" hidden="1" customHeight="1" x14ac:dyDescent="0.2">
      <c r="B34" s="5"/>
      <c r="C34" s="2"/>
      <c r="D34" s="2"/>
    </row>
    <row r="35" spans="2:8" s="6" customFormat="1" ht="13.95" hidden="1" customHeight="1" x14ac:dyDescent="0.2">
      <c r="B35" s="5"/>
      <c r="C35" s="2"/>
      <c r="D35" s="2"/>
      <c r="E35" s="2"/>
      <c r="F35" s="2"/>
      <c r="G35" s="2"/>
      <c r="H35" s="2"/>
    </row>
    <row r="36" spans="2:8" s="6" customFormat="1" ht="13.95" hidden="1" customHeight="1" x14ac:dyDescent="0.2">
      <c r="B36" s="5"/>
      <c r="C36" s="2"/>
      <c r="D36" s="2"/>
      <c r="E36" s="2"/>
      <c r="F36" s="2"/>
      <c r="G36" s="2"/>
      <c r="H36" s="2"/>
    </row>
    <row r="37" spans="2:8" s="6" customFormat="1" ht="13.95" hidden="1" customHeight="1" x14ac:dyDescent="0.2">
      <c r="B37" s="5"/>
      <c r="C37" s="2"/>
      <c r="D37" s="2"/>
      <c r="E37" s="2"/>
      <c r="F37" s="2"/>
      <c r="G37" s="2"/>
      <c r="H37" s="2"/>
    </row>
    <row r="38" spans="2:8" s="6" customFormat="1" ht="13.95" hidden="1" customHeight="1" x14ac:dyDescent="0.2">
      <c r="B38" s="5"/>
      <c r="C38" s="2"/>
      <c r="D38" s="2"/>
      <c r="E38" s="2"/>
      <c r="F38" s="2"/>
      <c r="G38" s="2"/>
      <c r="H38" s="2"/>
    </row>
    <row r="39" spans="2:8" s="6" customFormat="1" ht="13.95" hidden="1" customHeight="1" x14ac:dyDescent="0.2">
      <c r="B39" s="5"/>
      <c r="C39" s="2"/>
      <c r="D39" s="2"/>
      <c r="E39" s="2"/>
      <c r="F39" s="2"/>
      <c r="G39" s="2"/>
      <c r="H39" s="2"/>
    </row>
    <row r="40" spans="2:8" s="6" customFormat="1" ht="13.95" hidden="1" customHeight="1" x14ac:dyDescent="0.2">
      <c r="B40" s="5"/>
      <c r="C40" s="2"/>
      <c r="D40" s="2"/>
      <c r="E40" s="2"/>
      <c r="F40" s="2"/>
      <c r="G40" s="2"/>
      <c r="H40" s="2"/>
    </row>
    <row r="41" spans="2:8" s="6" customFormat="1" ht="13.95" hidden="1" customHeight="1" x14ac:dyDescent="0.2">
      <c r="B41" s="5"/>
      <c r="C41" s="2"/>
      <c r="D41" s="2"/>
      <c r="E41" s="2"/>
      <c r="F41" s="2"/>
      <c r="G41" s="2"/>
      <c r="H41" s="2"/>
    </row>
    <row r="42" spans="2:8" s="6" customFormat="1" ht="13.95" hidden="1" customHeight="1" x14ac:dyDescent="0.2">
      <c r="B42" s="5"/>
      <c r="C42" s="2"/>
      <c r="D42" s="2"/>
      <c r="E42" s="2"/>
      <c r="F42" s="2"/>
      <c r="G42" s="2"/>
      <c r="H42" s="2"/>
    </row>
    <row r="43" spans="2:8" ht="13.95" hidden="1" customHeight="1" x14ac:dyDescent="0.3">
      <c r="B43" s="5"/>
    </row>
    <row r="44" spans="2:8" ht="13.95" hidden="1" customHeight="1" x14ac:dyDescent="0.3">
      <c r="B44" s="5"/>
    </row>
    <row r="45" spans="2:8" ht="13.95" hidden="1" customHeight="1" x14ac:dyDescent="0.3">
      <c r="B45" s="5"/>
    </row>
    <row r="46" spans="2:8" ht="13.95" hidden="1" customHeight="1" x14ac:dyDescent="0.3">
      <c r="B46" s="5"/>
    </row>
    <row r="47" spans="2:8" ht="13.95" hidden="1" customHeight="1" x14ac:dyDescent="0.3">
      <c r="B47" s="5"/>
    </row>
    <row r="48" spans="2:8" ht="13.95" hidden="1" customHeight="1" x14ac:dyDescent="0.3">
      <c r="B48" s="5"/>
    </row>
    <row r="49" spans="2:2" ht="13.95" hidden="1" customHeight="1" x14ac:dyDescent="0.3">
      <c r="B49" s="5"/>
    </row>
    <row r="51" spans="2:2" ht="13.95" hidden="1" customHeight="1" x14ac:dyDescent="0.3">
      <c r="B51" s="5"/>
    </row>
    <row r="52" spans="2:2" ht="13.95" hidden="1" customHeight="1" x14ac:dyDescent="0.3">
      <c r="B52" s="5"/>
    </row>
    <row r="55" spans="2:2" ht="13.95" hidden="1" customHeight="1" x14ac:dyDescent="0.3">
      <c r="B55" s="7"/>
    </row>
  </sheetData>
  <sheetProtection algorithmName="SHA-512" hashValue="kyVSd4mPrQXpP+Nb49uwYwUHD06UfjCpGIy82YPSRRG6oZl8UrcdKGVrx0QKtu3FHeFGLY9Z2JljdrdZ7C51sQ==" saltValue="ao+vka9kdmdiE1cnmSBYjw==" spinCount="100000" sheet="1" selectLockedCells="1"/>
  <mergeCells count="15">
    <mergeCell ref="E12:H12"/>
    <mergeCell ref="B13:C13"/>
    <mergeCell ref="E10:H10"/>
    <mergeCell ref="E7:H7"/>
    <mergeCell ref="E13:H24"/>
    <mergeCell ref="B17:C17"/>
    <mergeCell ref="B21:C21"/>
    <mergeCell ref="B8:C8"/>
    <mergeCell ref="E9:H9"/>
    <mergeCell ref="B1:H1"/>
    <mergeCell ref="B3:C3"/>
    <mergeCell ref="E3:H3"/>
    <mergeCell ref="E6:H6"/>
    <mergeCell ref="B7:C7"/>
    <mergeCell ref="E4:H4"/>
  </mergeCells>
  <conditionalFormatting sqref="E13">
    <cfRule type="cellIs" dxfId="12" priority="11" operator="equal">
      <formula>"خطأ"</formula>
    </cfRule>
    <cfRule type="cellIs" dxfId="11" priority="12" operator="equal">
      <formula>"جيد"</formula>
    </cfRule>
  </conditionalFormatting>
  <conditionalFormatting sqref="E5:G5">
    <cfRule type="expression" dxfId="10" priority="9">
      <formula>$C$5&gt;=$D$20</formula>
    </cfRule>
    <cfRule type="expression" dxfId="9" priority="10">
      <formula>$C$5&lt;$D$20</formula>
    </cfRule>
  </conditionalFormatting>
  <conditionalFormatting sqref="E8:G8">
    <cfRule type="expression" dxfId="8" priority="7">
      <formula>$D$6&gt;=$D$22</formula>
    </cfRule>
    <cfRule type="expression" dxfId="7" priority="8">
      <formula>$D$6&lt;$D$22</formula>
    </cfRule>
  </conditionalFormatting>
  <conditionalFormatting sqref="E11:G11">
    <cfRule type="expression" dxfId="6" priority="3">
      <formula>$C$6&gt;$C$24</formula>
    </cfRule>
  </conditionalFormatting>
  <conditionalFormatting sqref="H5">
    <cfRule type="cellIs" dxfId="5" priority="17" operator="equal">
      <formula>"خطأ"</formula>
    </cfRule>
    <cfRule type="cellIs" dxfId="4" priority="18" operator="equal">
      <formula>"جيد"</formula>
    </cfRule>
  </conditionalFormatting>
  <conditionalFormatting sqref="H8">
    <cfRule type="cellIs" dxfId="3" priority="15" operator="equal">
      <formula>"خطأ"</formula>
    </cfRule>
    <cfRule type="cellIs" dxfId="2" priority="16" operator="equal">
      <formula>"جيد"</formula>
    </cfRule>
  </conditionalFormatting>
  <conditionalFormatting sqref="H11">
    <cfRule type="cellIs" dxfId="1" priority="1" operator="equal">
      <formula>"خطأ"</formula>
    </cfRule>
    <cfRule type="cellIs" dxfId="0" priority="2" operator="equal">
      <formula>"جيد"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حاسبة طاقة الألواح إلى شمعة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Youssef T. Saab</dc:creator>
  <cp:lastModifiedBy>Josef Saab</cp:lastModifiedBy>
  <cp:lastPrinted>2025-01-05T15:17:09Z</cp:lastPrinted>
  <dcterms:created xsi:type="dcterms:W3CDTF">2024-02-04T17:17:12Z</dcterms:created>
  <dcterms:modified xsi:type="dcterms:W3CDTF">2025-06-01T20:10:52Z</dcterms:modified>
</cp:coreProperties>
</file>